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uhov\Downloads\220508\"/>
    </mc:Choice>
  </mc:AlternateContent>
  <xr:revisionPtr revIDLastSave="0" documentId="13_ncr:1_{255DB7E1-7564-454F-B195-E18BCCA55970}" xr6:coauthVersionLast="47" xr6:coauthVersionMax="47" xr10:uidLastSave="{00000000-0000-0000-0000-000000000000}"/>
  <bookViews>
    <workbookView xWindow="-120" yWindow="-120" windowWidth="29040" windowHeight="15840" tabRatio="494" xr2:uid="{00000000-000D-0000-FFFF-FFFF00000000}"/>
  </bookViews>
  <sheets>
    <sheet name="MSB" sheetId="1" r:id="rId1"/>
    <sheet name="MSC" sheetId="6" r:id="rId2"/>
    <sheet name="WS" sheetId="4" r:id="rId3"/>
    <sheet name="баллы" sheetId="3" r:id="rId4"/>
  </sheets>
  <definedNames>
    <definedName name="_xlnm._FilterDatabase" localSheetId="0" hidden="1">MSB!$A$2:$AD$175</definedName>
    <definedName name="_xlnm._FilterDatabase" localSheetId="1" hidden="1">MSC!$A$2:$AE$106</definedName>
    <definedName name="_xlnm._FilterDatabase" localSheetId="2" hidden="1">WS!$A$2:$AG$155</definedName>
    <definedName name="баллы">баллы!$B$1:$F$65</definedName>
    <definedName name="баллы_призовые">баллы!$B$1:$F$65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2" i="4" l="1"/>
  <c r="U32" i="4"/>
  <c r="T32" i="4"/>
  <c r="S32" i="4"/>
  <c r="X31" i="4"/>
  <c r="U31" i="4"/>
  <c r="T31" i="4"/>
  <c r="S31" i="4"/>
  <c r="F33" i="4"/>
  <c r="F32" i="4"/>
  <c r="F31" i="4"/>
  <c r="AA39" i="1" l="1"/>
  <c r="Z39" i="1"/>
  <c r="Y39" i="1"/>
  <c r="X39" i="1"/>
  <c r="U39" i="1"/>
  <c r="T39" i="1"/>
  <c r="S39" i="1"/>
  <c r="AA24" i="1"/>
  <c r="Z24" i="1"/>
  <c r="Y24" i="1"/>
  <c r="X24" i="1"/>
  <c r="U24" i="1"/>
  <c r="T24" i="1"/>
  <c r="S24" i="1"/>
  <c r="AA32" i="1"/>
  <c r="Z32" i="1"/>
  <c r="Y32" i="1"/>
  <c r="X32" i="1"/>
  <c r="U32" i="1"/>
  <c r="T32" i="1"/>
  <c r="S32" i="1"/>
  <c r="AA175" i="1"/>
  <c r="Z175" i="1"/>
  <c r="Y175" i="1"/>
  <c r="X175" i="1"/>
  <c r="U175" i="1"/>
  <c r="T175" i="1"/>
  <c r="S175" i="1"/>
  <c r="AA174" i="1"/>
  <c r="Z174" i="1"/>
  <c r="Y174" i="1"/>
  <c r="X174" i="1"/>
  <c r="U174" i="1"/>
  <c r="T174" i="1"/>
  <c r="S174" i="1"/>
  <c r="AA173" i="1"/>
  <c r="Z173" i="1"/>
  <c r="Y173" i="1"/>
  <c r="X173" i="1"/>
  <c r="U173" i="1"/>
  <c r="T173" i="1"/>
  <c r="S173" i="1"/>
  <c r="AA172" i="1"/>
  <c r="Z172" i="1"/>
  <c r="Y172" i="1"/>
  <c r="X172" i="1"/>
  <c r="U172" i="1"/>
  <c r="T172" i="1"/>
  <c r="S172" i="1"/>
  <c r="AA171" i="1"/>
  <c r="Z171" i="1"/>
  <c r="Y171" i="1"/>
  <c r="X171" i="1"/>
  <c r="U171" i="1"/>
  <c r="T171" i="1"/>
  <c r="S171" i="1"/>
  <c r="AB171" i="1" s="1"/>
  <c r="AA170" i="1"/>
  <c r="Z170" i="1"/>
  <c r="Y170" i="1"/>
  <c r="X170" i="1"/>
  <c r="U170" i="1"/>
  <c r="T170" i="1"/>
  <c r="S170" i="1"/>
  <c r="AA169" i="1"/>
  <c r="Z169" i="1"/>
  <c r="Y169" i="1"/>
  <c r="X169" i="1"/>
  <c r="U169" i="1"/>
  <c r="T169" i="1"/>
  <c r="S169" i="1"/>
  <c r="AA168" i="1"/>
  <c r="Z168" i="1"/>
  <c r="Y168" i="1"/>
  <c r="X168" i="1"/>
  <c r="U168" i="1"/>
  <c r="T168" i="1"/>
  <c r="S168" i="1"/>
  <c r="AA167" i="1"/>
  <c r="Z167" i="1"/>
  <c r="Y167" i="1"/>
  <c r="X167" i="1"/>
  <c r="U167" i="1"/>
  <c r="T167" i="1"/>
  <c r="S167" i="1"/>
  <c r="AA166" i="1"/>
  <c r="Z166" i="1"/>
  <c r="Y166" i="1"/>
  <c r="X166" i="1"/>
  <c r="U166" i="1"/>
  <c r="T166" i="1"/>
  <c r="S166" i="1"/>
  <c r="AA165" i="1"/>
  <c r="Z165" i="1"/>
  <c r="Y165" i="1"/>
  <c r="X165" i="1"/>
  <c r="U165" i="1"/>
  <c r="T165" i="1"/>
  <c r="S165" i="1"/>
  <c r="AA164" i="1"/>
  <c r="Z164" i="1"/>
  <c r="Y164" i="1"/>
  <c r="X164" i="1"/>
  <c r="U164" i="1"/>
  <c r="T164" i="1"/>
  <c r="S164" i="1"/>
  <c r="AA163" i="1"/>
  <c r="Z163" i="1"/>
  <c r="Y163" i="1"/>
  <c r="X163" i="1"/>
  <c r="U163" i="1"/>
  <c r="T163" i="1"/>
  <c r="S163" i="1"/>
  <c r="AB163" i="1" s="1"/>
  <c r="AA162" i="1"/>
  <c r="Z162" i="1"/>
  <c r="Y162" i="1"/>
  <c r="X162" i="1"/>
  <c r="U162" i="1"/>
  <c r="T162" i="1"/>
  <c r="S162" i="1"/>
  <c r="AA161" i="1"/>
  <c r="Z161" i="1"/>
  <c r="Y161" i="1"/>
  <c r="X161" i="1"/>
  <c r="U161" i="1"/>
  <c r="T161" i="1"/>
  <c r="S161" i="1"/>
  <c r="AA160" i="1"/>
  <c r="Z160" i="1"/>
  <c r="Y160" i="1"/>
  <c r="X160" i="1"/>
  <c r="U160" i="1"/>
  <c r="T160" i="1"/>
  <c r="S160" i="1"/>
  <c r="AA159" i="1"/>
  <c r="Z159" i="1"/>
  <c r="Y159" i="1"/>
  <c r="X159" i="1"/>
  <c r="U159" i="1"/>
  <c r="T159" i="1"/>
  <c r="S159" i="1"/>
  <c r="AB159" i="1" s="1"/>
  <c r="AA158" i="1"/>
  <c r="Z158" i="1"/>
  <c r="Y158" i="1"/>
  <c r="X158" i="1"/>
  <c r="U158" i="1"/>
  <c r="T158" i="1"/>
  <c r="S158" i="1"/>
  <c r="AA157" i="1"/>
  <c r="Z157" i="1"/>
  <c r="Y157" i="1"/>
  <c r="X157" i="1"/>
  <c r="U157" i="1"/>
  <c r="T157" i="1"/>
  <c r="S157" i="1"/>
  <c r="AA156" i="1"/>
  <c r="Z156" i="1"/>
  <c r="Y156" i="1"/>
  <c r="X156" i="1"/>
  <c r="U156" i="1"/>
  <c r="T156" i="1"/>
  <c r="S156" i="1"/>
  <c r="AA155" i="1"/>
  <c r="Z155" i="1"/>
  <c r="Y155" i="1"/>
  <c r="X155" i="1"/>
  <c r="U155" i="1"/>
  <c r="T155" i="1"/>
  <c r="S155" i="1"/>
  <c r="AB155" i="1" s="1"/>
  <c r="AA154" i="1"/>
  <c r="Z154" i="1"/>
  <c r="Y154" i="1"/>
  <c r="X154" i="1"/>
  <c r="U154" i="1"/>
  <c r="T154" i="1"/>
  <c r="S154" i="1"/>
  <c r="AA153" i="1"/>
  <c r="Z153" i="1"/>
  <c r="Y153" i="1"/>
  <c r="X153" i="1"/>
  <c r="U153" i="1"/>
  <c r="T153" i="1"/>
  <c r="S153" i="1"/>
  <c r="AA152" i="1"/>
  <c r="Z152" i="1"/>
  <c r="Y152" i="1"/>
  <c r="X152" i="1"/>
  <c r="U152" i="1"/>
  <c r="T152" i="1"/>
  <c r="S152" i="1"/>
  <c r="AA151" i="1"/>
  <c r="Z151" i="1"/>
  <c r="Y151" i="1"/>
  <c r="X151" i="1"/>
  <c r="U151" i="1"/>
  <c r="T151" i="1"/>
  <c r="S151" i="1"/>
  <c r="AB151" i="1" s="1"/>
  <c r="AA150" i="1"/>
  <c r="Z150" i="1"/>
  <c r="Y150" i="1"/>
  <c r="X150" i="1"/>
  <c r="U150" i="1"/>
  <c r="T150" i="1"/>
  <c r="S150" i="1"/>
  <c r="AA149" i="1"/>
  <c r="Z149" i="1"/>
  <c r="Y149" i="1"/>
  <c r="X149" i="1"/>
  <c r="U149" i="1"/>
  <c r="T149" i="1"/>
  <c r="S149" i="1"/>
  <c r="AA148" i="1"/>
  <c r="Z148" i="1"/>
  <c r="Y148" i="1"/>
  <c r="X148" i="1"/>
  <c r="U148" i="1"/>
  <c r="T148" i="1"/>
  <c r="S148" i="1"/>
  <c r="AA147" i="1"/>
  <c r="Z147" i="1"/>
  <c r="Y147" i="1"/>
  <c r="X147" i="1"/>
  <c r="U147" i="1"/>
  <c r="T147" i="1"/>
  <c r="S147" i="1"/>
  <c r="AB147" i="1" s="1"/>
  <c r="AA146" i="1"/>
  <c r="Z146" i="1"/>
  <c r="Y146" i="1"/>
  <c r="X146" i="1"/>
  <c r="U146" i="1"/>
  <c r="T146" i="1"/>
  <c r="S146" i="1"/>
  <c r="AA145" i="1"/>
  <c r="Z145" i="1"/>
  <c r="Y145" i="1"/>
  <c r="X145" i="1"/>
  <c r="U145" i="1"/>
  <c r="T145" i="1"/>
  <c r="S145" i="1"/>
  <c r="AA144" i="1"/>
  <c r="Z144" i="1"/>
  <c r="Y144" i="1"/>
  <c r="X144" i="1"/>
  <c r="U144" i="1"/>
  <c r="T144" i="1"/>
  <c r="S144" i="1"/>
  <c r="AA143" i="1"/>
  <c r="Z143" i="1"/>
  <c r="Y143" i="1"/>
  <c r="X143" i="1"/>
  <c r="U143" i="1"/>
  <c r="T143" i="1"/>
  <c r="S143" i="1"/>
  <c r="AB143" i="1" s="1"/>
  <c r="AA142" i="1"/>
  <c r="Z142" i="1"/>
  <c r="Y142" i="1"/>
  <c r="X142" i="1"/>
  <c r="U142" i="1"/>
  <c r="T142" i="1"/>
  <c r="S142" i="1"/>
  <c r="AA141" i="1"/>
  <c r="Z141" i="1"/>
  <c r="Y141" i="1"/>
  <c r="X141" i="1"/>
  <c r="U141" i="1"/>
  <c r="T141" i="1"/>
  <c r="S141" i="1"/>
  <c r="AA140" i="1"/>
  <c r="Z140" i="1"/>
  <c r="Y140" i="1"/>
  <c r="X140" i="1"/>
  <c r="U140" i="1"/>
  <c r="T140" i="1"/>
  <c r="S140" i="1"/>
  <c r="AA139" i="1"/>
  <c r="Z139" i="1"/>
  <c r="Y139" i="1"/>
  <c r="X139" i="1"/>
  <c r="U139" i="1"/>
  <c r="T139" i="1"/>
  <c r="S139" i="1"/>
  <c r="AB139" i="1" s="1"/>
  <c r="AA138" i="1"/>
  <c r="Z138" i="1"/>
  <c r="Y138" i="1"/>
  <c r="X138" i="1"/>
  <c r="U138" i="1"/>
  <c r="T138" i="1"/>
  <c r="S138" i="1"/>
  <c r="AA137" i="1"/>
  <c r="Z137" i="1"/>
  <c r="Y137" i="1"/>
  <c r="X137" i="1"/>
  <c r="U137" i="1"/>
  <c r="T137" i="1"/>
  <c r="S137" i="1"/>
  <c r="AA136" i="1"/>
  <c r="Z136" i="1"/>
  <c r="Y136" i="1"/>
  <c r="X136" i="1"/>
  <c r="U136" i="1"/>
  <c r="T136" i="1"/>
  <c r="S136" i="1"/>
  <c r="AA135" i="1"/>
  <c r="Z135" i="1"/>
  <c r="Y135" i="1"/>
  <c r="X135" i="1"/>
  <c r="U135" i="1"/>
  <c r="T135" i="1"/>
  <c r="S135" i="1"/>
  <c r="AB135" i="1" s="1"/>
  <c r="AA134" i="1"/>
  <c r="Z134" i="1"/>
  <c r="Y134" i="1"/>
  <c r="X134" i="1"/>
  <c r="U134" i="1"/>
  <c r="T134" i="1"/>
  <c r="S134" i="1"/>
  <c r="AA133" i="1"/>
  <c r="Z133" i="1"/>
  <c r="Y133" i="1"/>
  <c r="X133" i="1"/>
  <c r="U133" i="1"/>
  <c r="T133" i="1"/>
  <c r="S133" i="1"/>
  <c r="AA132" i="1"/>
  <c r="Z132" i="1"/>
  <c r="Y132" i="1"/>
  <c r="X132" i="1"/>
  <c r="U132" i="1"/>
  <c r="T132" i="1"/>
  <c r="S132" i="1"/>
  <c r="AA131" i="1"/>
  <c r="Z131" i="1"/>
  <c r="Y131" i="1"/>
  <c r="X131" i="1"/>
  <c r="U131" i="1"/>
  <c r="T131" i="1"/>
  <c r="S131" i="1"/>
  <c r="AB131" i="1" s="1"/>
  <c r="AA36" i="1"/>
  <c r="Z36" i="1"/>
  <c r="Y36" i="1"/>
  <c r="X36" i="1"/>
  <c r="U36" i="1"/>
  <c r="T36" i="1"/>
  <c r="S36" i="1"/>
  <c r="AA130" i="1"/>
  <c r="Z130" i="1"/>
  <c r="Y130" i="1"/>
  <c r="X130" i="1"/>
  <c r="U130" i="1"/>
  <c r="T130" i="1"/>
  <c r="S130" i="1"/>
  <c r="AA129" i="1"/>
  <c r="Z129" i="1"/>
  <c r="Y129" i="1"/>
  <c r="X129" i="1"/>
  <c r="U129" i="1"/>
  <c r="T129" i="1"/>
  <c r="S129" i="1"/>
  <c r="AA128" i="1"/>
  <c r="Z128" i="1"/>
  <c r="Y128" i="1"/>
  <c r="X128" i="1"/>
  <c r="U128" i="1"/>
  <c r="T128" i="1"/>
  <c r="S128" i="1"/>
  <c r="AB128" i="1" s="1"/>
  <c r="AA127" i="1"/>
  <c r="Z127" i="1"/>
  <c r="Y127" i="1"/>
  <c r="X127" i="1"/>
  <c r="U127" i="1"/>
  <c r="T127" i="1"/>
  <c r="S127" i="1"/>
  <c r="AA126" i="1"/>
  <c r="Z126" i="1"/>
  <c r="Y126" i="1"/>
  <c r="X126" i="1"/>
  <c r="U126" i="1"/>
  <c r="T126" i="1"/>
  <c r="S126" i="1"/>
  <c r="AA125" i="1"/>
  <c r="Z125" i="1"/>
  <c r="Y125" i="1"/>
  <c r="X125" i="1"/>
  <c r="U125" i="1"/>
  <c r="T125" i="1"/>
  <c r="S125" i="1"/>
  <c r="AA124" i="1"/>
  <c r="Z124" i="1"/>
  <c r="Y124" i="1"/>
  <c r="X124" i="1"/>
  <c r="U124" i="1"/>
  <c r="T124" i="1"/>
  <c r="S124" i="1"/>
  <c r="AB124" i="1" s="1"/>
  <c r="AA123" i="1"/>
  <c r="Z123" i="1"/>
  <c r="Y123" i="1"/>
  <c r="X123" i="1"/>
  <c r="U123" i="1"/>
  <c r="T123" i="1"/>
  <c r="S123" i="1"/>
  <c r="AA122" i="1"/>
  <c r="Z122" i="1"/>
  <c r="Y122" i="1"/>
  <c r="X122" i="1"/>
  <c r="U122" i="1"/>
  <c r="T122" i="1"/>
  <c r="S122" i="1"/>
  <c r="AA121" i="1"/>
  <c r="Z121" i="1"/>
  <c r="Y121" i="1"/>
  <c r="X121" i="1"/>
  <c r="U121" i="1"/>
  <c r="T121" i="1"/>
  <c r="S121" i="1"/>
  <c r="AA120" i="1"/>
  <c r="Z120" i="1"/>
  <c r="Y120" i="1"/>
  <c r="X120" i="1"/>
  <c r="U120" i="1"/>
  <c r="T120" i="1"/>
  <c r="S120" i="1"/>
  <c r="AB120" i="1" s="1"/>
  <c r="AA119" i="1"/>
  <c r="Z119" i="1"/>
  <c r="Y119" i="1"/>
  <c r="X119" i="1"/>
  <c r="U119" i="1"/>
  <c r="T119" i="1"/>
  <c r="S119" i="1"/>
  <c r="AA118" i="1"/>
  <c r="Z118" i="1"/>
  <c r="Y118" i="1"/>
  <c r="X118" i="1"/>
  <c r="U118" i="1"/>
  <c r="T118" i="1"/>
  <c r="S118" i="1"/>
  <c r="AA117" i="1"/>
  <c r="Z117" i="1"/>
  <c r="Y117" i="1"/>
  <c r="X117" i="1"/>
  <c r="U117" i="1"/>
  <c r="T117" i="1"/>
  <c r="S117" i="1"/>
  <c r="AA116" i="1"/>
  <c r="Z116" i="1"/>
  <c r="Y116" i="1"/>
  <c r="X116" i="1"/>
  <c r="U116" i="1"/>
  <c r="T116" i="1"/>
  <c r="S116" i="1"/>
  <c r="AB116" i="1" s="1"/>
  <c r="AA115" i="1"/>
  <c r="Z115" i="1"/>
  <c r="Y115" i="1"/>
  <c r="X115" i="1"/>
  <c r="U115" i="1"/>
  <c r="T115" i="1"/>
  <c r="S115" i="1"/>
  <c r="AA114" i="1"/>
  <c r="Z114" i="1"/>
  <c r="Y114" i="1"/>
  <c r="X114" i="1"/>
  <c r="U114" i="1"/>
  <c r="T114" i="1"/>
  <c r="S114" i="1"/>
  <c r="AA40" i="1"/>
  <c r="Z40" i="1"/>
  <c r="Y40" i="1"/>
  <c r="X40" i="1"/>
  <c r="U40" i="1"/>
  <c r="T40" i="1"/>
  <c r="S40" i="1"/>
  <c r="AA34" i="1"/>
  <c r="Z34" i="1"/>
  <c r="Y34" i="1"/>
  <c r="X34" i="1"/>
  <c r="U34" i="1"/>
  <c r="T34" i="1"/>
  <c r="S34" i="1"/>
  <c r="AB34" i="1" s="1"/>
  <c r="AA113" i="1"/>
  <c r="Z113" i="1"/>
  <c r="Y113" i="1"/>
  <c r="X113" i="1"/>
  <c r="U113" i="1"/>
  <c r="T113" i="1"/>
  <c r="S113" i="1"/>
  <c r="AA112" i="1"/>
  <c r="Z112" i="1"/>
  <c r="Y112" i="1"/>
  <c r="X112" i="1"/>
  <c r="U112" i="1"/>
  <c r="T112" i="1"/>
  <c r="S112" i="1"/>
  <c r="AA111" i="1"/>
  <c r="Z111" i="1"/>
  <c r="Y111" i="1"/>
  <c r="X111" i="1"/>
  <c r="U111" i="1"/>
  <c r="T111" i="1"/>
  <c r="S111" i="1"/>
  <c r="AA110" i="1"/>
  <c r="Z110" i="1"/>
  <c r="Y110" i="1"/>
  <c r="X110" i="1"/>
  <c r="U110" i="1"/>
  <c r="T110" i="1"/>
  <c r="S110" i="1"/>
  <c r="AB110" i="1" s="1"/>
  <c r="AA109" i="1"/>
  <c r="Z109" i="1"/>
  <c r="Y109" i="1"/>
  <c r="X109" i="1"/>
  <c r="U109" i="1"/>
  <c r="T109" i="1"/>
  <c r="S109" i="1"/>
  <c r="AA108" i="1"/>
  <c r="Z108" i="1"/>
  <c r="Y108" i="1"/>
  <c r="X108" i="1"/>
  <c r="U108" i="1"/>
  <c r="T108" i="1"/>
  <c r="S108" i="1"/>
  <c r="AA107" i="1"/>
  <c r="Z107" i="1"/>
  <c r="Y107" i="1"/>
  <c r="X107" i="1"/>
  <c r="U107" i="1"/>
  <c r="T107" i="1"/>
  <c r="S107" i="1"/>
  <c r="AA106" i="1"/>
  <c r="Z106" i="1"/>
  <c r="Y106" i="1"/>
  <c r="X106" i="1"/>
  <c r="U106" i="1"/>
  <c r="T106" i="1"/>
  <c r="S106" i="1"/>
  <c r="AB106" i="1" s="1"/>
  <c r="AA105" i="1"/>
  <c r="Z105" i="1"/>
  <c r="Y105" i="1"/>
  <c r="X105" i="1"/>
  <c r="U105" i="1"/>
  <c r="T105" i="1"/>
  <c r="S105" i="1"/>
  <c r="AA104" i="1"/>
  <c r="Z104" i="1"/>
  <c r="Y104" i="1"/>
  <c r="X104" i="1"/>
  <c r="U104" i="1"/>
  <c r="T104" i="1"/>
  <c r="S104" i="1"/>
  <c r="AA103" i="1"/>
  <c r="Z103" i="1"/>
  <c r="Y103" i="1"/>
  <c r="X103" i="1"/>
  <c r="U103" i="1"/>
  <c r="T103" i="1"/>
  <c r="S103" i="1"/>
  <c r="AA102" i="1"/>
  <c r="Z102" i="1"/>
  <c r="Y102" i="1"/>
  <c r="X102" i="1"/>
  <c r="U102" i="1"/>
  <c r="T102" i="1"/>
  <c r="S102" i="1"/>
  <c r="AB102" i="1" s="1"/>
  <c r="AA101" i="1"/>
  <c r="Z101" i="1"/>
  <c r="Y101" i="1"/>
  <c r="X101" i="1"/>
  <c r="U101" i="1"/>
  <c r="T101" i="1"/>
  <c r="S101" i="1"/>
  <c r="AA100" i="1"/>
  <c r="Z100" i="1"/>
  <c r="Y100" i="1"/>
  <c r="X100" i="1"/>
  <c r="U100" i="1"/>
  <c r="T100" i="1"/>
  <c r="S100" i="1"/>
  <c r="AA99" i="1"/>
  <c r="Z99" i="1"/>
  <c r="Y99" i="1"/>
  <c r="X99" i="1"/>
  <c r="U99" i="1"/>
  <c r="T99" i="1"/>
  <c r="S99" i="1"/>
  <c r="AA38" i="1"/>
  <c r="Z38" i="1"/>
  <c r="Y38" i="1"/>
  <c r="X38" i="1"/>
  <c r="U38" i="1"/>
  <c r="T38" i="1"/>
  <c r="S38" i="1"/>
  <c r="AB38" i="1" s="1"/>
  <c r="AA98" i="1"/>
  <c r="Z98" i="1"/>
  <c r="Y98" i="1"/>
  <c r="X98" i="1"/>
  <c r="U98" i="1"/>
  <c r="T98" i="1"/>
  <c r="S98" i="1"/>
  <c r="AA97" i="1"/>
  <c r="Z97" i="1"/>
  <c r="Y97" i="1"/>
  <c r="X97" i="1"/>
  <c r="U97" i="1"/>
  <c r="T97" i="1"/>
  <c r="S97" i="1"/>
  <c r="AA96" i="1"/>
  <c r="Z96" i="1"/>
  <c r="Y96" i="1"/>
  <c r="X96" i="1"/>
  <c r="U96" i="1"/>
  <c r="T96" i="1"/>
  <c r="S96" i="1"/>
  <c r="AA95" i="1"/>
  <c r="Z95" i="1"/>
  <c r="Y95" i="1"/>
  <c r="X95" i="1"/>
  <c r="U95" i="1"/>
  <c r="T95" i="1"/>
  <c r="S95" i="1"/>
  <c r="AA94" i="1"/>
  <c r="Z94" i="1"/>
  <c r="Y94" i="1"/>
  <c r="X94" i="1"/>
  <c r="AB94" i="1" s="1"/>
  <c r="U94" i="1"/>
  <c r="T94" i="1"/>
  <c r="S94" i="1"/>
  <c r="AA93" i="1"/>
  <c r="Z93" i="1"/>
  <c r="Y93" i="1"/>
  <c r="X93" i="1"/>
  <c r="U93" i="1"/>
  <c r="T93" i="1"/>
  <c r="S93" i="1"/>
  <c r="AA92" i="1"/>
  <c r="Z92" i="1"/>
  <c r="Y92" i="1"/>
  <c r="X92" i="1"/>
  <c r="U92" i="1"/>
  <c r="T92" i="1"/>
  <c r="S92" i="1"/>
  <c r="AA44" i="1"/>
  <c r="Z44" i="1"/>
  <c r="Y44" i="1"/>
  <c r="X44" i="1"/>
  <c r="U44" i="1"/>
  <c r="T44" i="1"/>
  <c r="S44" i="1"/>
  <c r="AA91" i="1"/>
  <c r="Z91" i="1"/>
  <c r="Y91" i="1"/>
  <c r="X91" i="1"/>
  <c r="AB91" i="1" s="1"/>
  <c r="U91" i="1"/>
  <c r="T91" i="1"/>
  <c r="S91" i="1"/>
  <c r="AA90" i="1"/>
  <c r="Z90" i="1"/>
  <c r="Y90" i="1"/>
  <c r="X90" i="1"/>
  <c r="U90" i="1"/>
  <c r="T90" i="1"/>
  <c r="S90" i="1"/>
  <c r="AA89" i="1"/>
  <c r="Z89" i="1"/>
  <c r="Y89" i="1"/>
  <c r="X89" i="1"/>
  <c r="U89" i="1"/>
  <c r="T89" i="1"/>
  <c r="S89" i="1"/>
  <c r="AA88" i="1"/>
  <c r="Z88" i="1"/>
  <c r="Y88" i="1"/>
  <c r="X88" i="1"/>
  <c r="U88" i="1"/>
  <c r="T88" i="1"/>
  <c r="S88" i="1"/>
  <c r="AA87" i="1"/>
  <c r="Z87" i="1"/>
  <c r="Y87" i="1"/>
  <c r="X87" i="1"/>
  <c r="AB87" i="1" s="1"/>
  <c r="U87" i="1"/>
  <c r="T87" i="1"/>
  <c r="S87" i="1"/>
  <c r="AA86" i="1"/>
  <c r="Z86" i="1"/>
  <c r="Y86" i="1"/>
  <c r="X86" i="1"/>
  <c r="U86" i="1"/>
  <c r="T86" i="1"/>
  <c r="S86" i="1"/>
  <c r="AA85" i="1"/>
  <c r="Z85" i="1"/>
  <c r="Y85" i="1"/>
  <c r="X85" i="1"/>
  <c r="U85" i="1"/>
  <c r="T85" i="1"/>
  <c r="S85" i="1"/>
  <c r="AA84" i="1"/>
  <c r="Z84" i="1"/>
  <c r="Y84" i="1"/>
  <c r="X84" i="1"/>
  <c r="U84" i="1"/>
  <c r="T84" i="1"/>
  <c r="S84" i="1"/>
  <c r="AA83" i="1"/>
  <c r="Z83" i="1"/>
  <c r="Y83" i="1"/>
  <c r="X83" i="1"/>
  <c r="AB83" i="1" s="1"/>
  <c r="U83" i="1"/>
  <c r="T83" i="1"/>
  <c r="S83" i="1"/>
  <c r="AA82" i="1"/>
  <c r="Z82" i="1"/>
  <c r="Y82" i="1"/>
  <c r="X82" i="1"/>
  <c r="U82" i="1"/>
  <c r="T82" i="1"/>
  <c r="S82" i="1"/>
  <c r="AA81" i="1"/>
  <c r="Z81" i="1"/>
  <c r="Y81" i="1"/>
  <c r="X81" i="1"/>
  <c r="U81" i="1"/>
  <c r="T81" i="1"/>
  <c r="S81" i="1"/>
  <c r="AA80" i="1"/>
  <c r="Z80" i="1"/>
  <c r="Y80" i="1"/>
  <c r="X80" i="1"/>
  <c r="U80" i="1"/>
  <c r="T80" i="1"/>
  <c r="S80" i="1"/>
  <c r="AA79" i="1"/>
  <c r="Z79" i="1"/>
  <c r="Y79" i="1"/>
  <c r="X79" i="1"/>
  <c r="AB79" i="1" s="1"/>
  <c r="U79" i="1"/>
  <c r="T79" i="1"/>
  <c r="S79" i="1"/>
  <c r="AA78" i="1"/>
  <c r="Z78" i="1"/>
  <c r="Y78" i="1"/>
  <c r="X78" i="1"/>
  <c r="U78" i="1"/>
  <c r="T78" i="1"/>
  <c r="S78" i="1"/>
  <c r="AA77" i="1"/>
  <c r="Z77" i="1"/>
  <c r="Y77" i="1"/>
  <c r="X77" i="1"/>
  <c r="U77" i="1"/>
  <c r="T77" i="1"/>
  <c r="S77" i="1"/>
  <c r="AA76" i="1"/>
  <c r="Z76" i="1"/>
  <c r="Y76" i="1"/>
  <c r="X76" i="1"/>
  <c r="U76" i="1"/>
  <c r="T76" i="1"/>
  <c r="S76" i="1"/>
  <c r="AA75" i="1"/>
  <c r="Z75" i="1"/>
  <c r="Y75" i="1"/>
  <c r="X75" i="1"/>
  <c r="AB75" i="1" s="1"/>
  <c r="U75" i="1"/>
  <c r="T75" i="1"/>
  <c r="S75" i="1"/>
  <c r="AA74" i="1"/>
  <c r="Z74" i="1"/>
  <c r="Y74" i="1"/>
  <c r="X74" i="1"/>
  <c r="U74" i="1"/>
  <c r="T74" i="1"/>
  <c r="S74" i="1"/>
  <c r="AA73" i="1"/>
  <c r="Z73" i="1"/>
  <c r="Y73" i="1"/>
  <c r="X73" i="1"/>
  <c r="U73" i="1"/>
  <c r="T73" i="1"/>
  <c r="S73" i="1"/>
  <c r="AA72" i="1"/>
  <c r="Z72" i="1"/>
  <c r="Y72" i="1"/>
  <c r="X72" i="1"/>
  <c r="U72" i="1"/>
  <c r="T72" i="1"/>
  <c r="S72" i="1"/>
  <c r="AA71" i="1"/>
  <c r="Z71" i="1"/>
  <c r="Y71" i="1"/>
  <c r="X71" i="1"/>
  <c r="AB71" i="1" s="1"/>
  <c r="U71" i="1"/>
  <c r="T71" i="1"/>
  <c r="S71" i="1"/>
  <c r="AA70" i="1"/>
  <c r="Z70" i="1"/>
  <c r="Y70" i="1"/>
  <c r="X70" i="1"/>
  <c r="U70" i="1"/>
  <c r="T70" i="1"/>
  <c r="S70" i="1"/>
  <c r="AA69" i="1"/>
  <c r="Z69" i="1"/>
  <c r="Y69" i="1"/>
  <c r="X69" i="1"/>
  <c r="U69" i="1"/>
  <c r="T69" i="1"/>
  <c r="S69" i="1"/>
  <c r="AA68" i="1"/>
  <c r="Z68" i="1"/>
  <c r="Y68" i="1"/>
  <c r="X68" i="1"/>
  <c r="U68" i="1"/>
  <c r="T68" i="1"/>
  <c r="S68" i="1"/>
  <c r="AA67" i="1"/>
  <c r="Z67" i="1"/>
  <c r="Y67" i="1"/>
  <c r="X67" i="1"/>
  <c r="AB67" i="1" s="1"/>
  <c r="U67" i="1"/>
  <c r="T67" i="1"/>
  <c r="S67" i="1"/>
  <c r="AA66" i="1"/>
  <c r="Z66" i="1"/>
  <c r="Y66" i="1"/>
  <c r="X66" i="1"/>
  <c r="U66" i="1"/>
  <c r="T66" i="1"/>
  <c r="S66" i="1"/>
  <c r="AA65" i="1"/>
  <c r="Z65" i="1"/>
  <c r="Y65" i="1"/>
  <c r="X65" i="1"/>
  <c r="U65" i="1"/>
  <c r="T65" i="1"/>
  <c r="S65" i="1"/>
  <c r="AA64" i="1"/>
  <c r="Z64" i="1"/>
  <c r="Y64" i="1"/>
  <c r="X64" i="1"/>
  <c r="U64" i="1"/>
  <c r="T64" i="1"/>
  <c r="S64" i="1"/>
  <c r="AA63" i="1"/>
  <c r="Z63" i="1"/>
  <c r="Y63" i="1"/>
  <c r="X63" i="1"/>
  <c r="AB63" i="1" s="1"/>
  <c r="U63" i="1"/>
  <c r="T63" i="1"/>
  <c r="S63" i="1"/>
  <c r="AA62" i="1"/>
  <c r="Z62" i="1"/>
  <c r="Y62" i="1"/>
  <c r="X62" i="1"/>
  <c r="U62" i="1"/>
  <c r="T62" i="1"/>
  <c r="S62" i="1"/>
  <c r="AA61" i="1"/>
  <c r="Z61" i="1"/>
  <c r="Y61" i="1"/>
  <c r="X61" i="1"/>
  <c r="U61" i="1"/>
  <c r="T61" i="1"/>
  <c r="S61" i="1"/>
  <c r="AA42" i="1"/>
  <c r="Z42" i="1"/>
  <c r="Y42" i="1"/>
  <c r="X42" i="1"/>
  <c r="U42" i="1"/>
  <c r="T42" i="1"/>
  <c r="S42" i="1"/>
  <c r="AA60" i="1"/>
  <c r="Z60" i="1"/>
  <c r="Y60" i="1"/>
  <c r="X60" i="1"/>
  <c r="AB60" i="1" s="1"/>
  <c r="U60" i="1"/>
  <c r="T60" i="1"/>
  <c r="S60" i="1"/>
  <c r="AA59" i="1"/>
  <c r="Z59" i="1"/>
  <c r="Y59" i="1"/>
  <c r="X59" i="1"/>
  <c r="U59" i="1"/>
  <c r="T59" i="1"/>
  <c r="S59" i="1"/>
  <c r="AA58" i="1"/>
  <c r="Z58" i="1"/>
  <c r="Y58" i="1"/>
  <c r="X58" i="1"/>
  <c r="U58" i="1"/>
  <c r="T58" i="1"/>
  <c r="S58" i="1"/>
  <c r="AA57" i="1"/>
  <c r="Z57" i="1"/>
  <c r="Y57" i="1"/>
  <c r="X57" i="1"/>
  <c r="U57" i="1"/>
  <c r="T57" i="1"/>
  <c r="S57" i="1"/>
  <c r="AA56" i="1"/>
  <c r="Z56" i="1"/>
  <c r="Y56" i="1"/>
  <c r="X56" i="1"/>
  <c r="AB56" i="1" s="1"/>
  <c r="U56" i="1"/>
  <c r="T56" i="1"/>
  <c r="S56" i="1"/>
  <c r="AA55" i="1"/>
  <c r="Z55" i="1"/>
  <c r="Y55" i="1"/>
  <c r="X55" i="1"/>
  <c r="U55" i="1"/>
  <c r="T55" i="1"/>
  <c r="S55" i="1"/>
  <c r="AA54" i="1"/>
  <c r="Z54" i="1"/>
  <c r="Y54" i="1"/>
  <c r="X54" i="1"/>
  <c r="U54" i="1"/>
  <c r="T54" i="1"/>
  <c r="S54" i="1"/>
  <c r="AA53" i="1"/>
  <c r="Z53" i="1"/>
  <c r="Y53" i="1"/>
  <c r="X53" i="1"/>
  <c r="U53" i="1"/>
  <c r="T53" i="1"/>
  <c r="S53" i="1"/>
  <c r="AA52" i="1"/>
  <c r="Z52" i="1"/>
  <c r="Y52" i="1"/>
  <c r="X52" i="1"/>
  <c r="AB52" i="1" s="1"/>
  <c r="U52" i="1"/>
  <c r="T52" i="1"/>
  <c r="S52" i="1"/>
  <c r="F39" i="1"/>
  <c r="F24" i="1"/>
  <c r="F32" i="1"/>
  <c r="K1" i="4"/>
  <c r="AA24" i="4"/>
  <c r="Z24" i="4"/>
  <c r="Y24" i="4"/>
  <c r="X24" i="4"/>
  <c r="U24" i="4"/>
  <c r="T24" i="4"/>
  <c r="S24" i="4"/>
  <c r="AA130" i="4"/>
  <c r="Z130" i="4"/>
  <c r="Y130" i="4"/>
  <c r="X130" i="4"/>
  <c r="U130" i="4"/>
  <c r="T130" i="4"/>
  <c r="S130" i="4"/>
  <c r="AA129" i="4"/>
  <c r="Z129" i="4"/>
  <c r="Y129" i="4"/>
  <c r="X129" i="4"/>
  <c r="U129" i="4"/>
  <c r="T129" i="4"/>
  <c r="S129" i="4"/>
  <c r="AA128" i="4"/>
  <c r="Z128" i="4"/>
  <c r="Y128" i="4"/>
  <c r="X128" i="4"/>
  <c r="U128" i="4"/>
  <c r="T128" i="4"/>
  <c r="S128" i="4"/>
  <c r="AA127" i="4"/>
  <c r="Z127" i="4"/>
  <c r="Y127" i="4"/>
  <c r="X127" i="4"/>
  <c r="U127" i="4"/>
  <c r="T127" i="4"/>
  <c r="S127" i="4"/>
  <c r="AA126" i="4"/>
  <c r="Z126" i="4"/>
  <c r="Y126" i="4"/>
  <c r="X126" i="4"/>
  <c r="U126" i="4"/>
  <c r="T126" i="4"/>
  <c r="S126" i="4"/>
  <c r="AA125" i="4"/>
  <c r="Z125" i="4"/>
  <c r="Y125" i="4"/>
  <c r="X125" i="4"/>
  <c r="U125" i="4"/>
  <c r="T125" i="4"/>
  <c r="S125" i="4"/>
  <c r="AA124" i="4"/>
  <c r="Z124" i="4"/>
  <c r="Y124" i="4"/>
  <c r="X124" i="4"/>
  <c r="U124" i="4"/>
  <c r="T124" i="4"/>
  <c r="S124" i="4"/>
  <c r="AA123" i="4"/>
  <c r="Z123" i="4"/>
  <c r="Y123" i="4"/>
  <c r="X123" i="4"/>
  <c r="U123" i="4"/>
  <c r="T123" i="4"/>
  <c r="S123" i="4"/>
  <c r="AA122" i="4"/>
  <c r="Z122" i="4"/>
  <c r="Y122" i="4"/>
  <c r="X122" i="4"/>
  <c r="U122" i="4"/>
  <c r="T122" i="4"/>
  <c r="S122" i="4"/>
  <c r="AA121" i="4"/>
  <c r="Z121" i="4"/>
  <c r="Y121" i="4"/>
  <c r="X121" i="4"/>
  <c r="U121" i="4"/>
  <c r="T121" i="4"/>
  <c r="S121" i="4"/>
  <c r="AA120" i="4"/>
  <c r="Z120" i="4"/>
  <c r="Y120" i="4"/>
  <c r="X120" i="4"/>
  <c r="U120" i="4"/>
  <c r="T120" i="4"/>
  <c r="S120" i="4"/>
  <c r="AA119" i="4"/>
  <c r="Z119" i="4"/>
  <c r="Y119" i="4"/>
  <c r="X119" i="4"/>
  <c r="U119" i="4"/>
  <c r="T119" i="4"/>
  <c r="S119" i="4"/>
  <c r="AA118" i="4"/>
  <c r="Z118" i="4"/>
  <c r="Y118" i="4"/>
  <c r="X118" i="4"/>
  <c r="U118" i="4"/>
  <c r="T118" i="4"/>
  <c r="S118" i="4"/>
  <c r="AA117" i="4"/>
  <c r="Z117" i="4"/>
  <c r="Y117" i="4"/>
  <c r="X117" i="4"/>
  <c r="U117" i="4"/>
  <c r="T117" i="4"/>
  <c r="S117" i="4"/>
  <c r="AA116" i="4"/>
  <c r="Z116" i="4"/>
  <c r="Y116" i="4"/>
  <c r="X116" i="4"/>
  <c r="U116" i="4"/>
  <c r="T116" i="4"/>
  <c r="S116" i="4"/>
  <c r="AA115" i="4"/>
  <c r="Z115" i="4"/>
  <c r="Y115" i="4"/>
  <c r="X115" i="4"/>
  <c r="U115" i="4"/>
  <c r="T115" i="4"/>
  <c r="S115" i="4"/>
  <c r="AA114" i="4"/>
  <c r="Z114" i="4"/>
  <c r="Y114" i="4"/>
  <c r="X114" i="4"/>
  <c r="U114" i="4"/>
  <c r="T114" i="4"/>
  <c r="S114" i="4"/>
  <c r="AA113" i="4"/>
  <c r="Z113" i="4"/>
  <c r="Y113" i="4"/>
  <c r="X113" i="4"/>
  <c r="U113" i="4"/>
  <c r="T113" i="4"/>
  <c r="S113" i="4"/>
  <c r="AA112" i="4"/>
  <c r="Z112" i="4"/>
  <c r="Y112" i="4"/>
  <c r="X112" i="4"/>
  <c r="U112" i="4"/>
  <c r="T112" i="4"/>
  <c r="S112" i="4"/>
  <c r="AA111" i="4"/>
  <c r="Z111" i="4"/>
  <c r="Y111" i="4"/>
  <c r="X111" i="4"/>
  <c r="U111" i="4"/>
  <c r="T111" i="4"/>
  <c r="S111" i="4"/>
  <c r="AA110" i="4"/>
  <c r="Z110" i="4"/>
  <c r="Y110" i="4"/>
  <c r="X110" i="4"/>
  <c r="U110" i="4"/>
  <c r="T110" i="4"/>
  <c r="S110" i="4"/>
  <c r="AA109" i="4"/>
  <c r="Z109" i="4"/>
  <c r="Y109" i="4"/>
  <c r="X109" i="4"/>
  <c r="U109" i="4"/>
  <c r="T109" i="4"/>
  <c r="S109" i="4"/>
  <c r="AA108" i="4"/>
  <c r="Z108" i="4"/>
  <c r="Y108" i="4"/>
  <c r="X108" i="4"/>
  <c r="U108" i="4"/>
  <c r="T108" i="4"/>
  <c r="S108" i="4"/>
  <c r="AA107" i="4"/>
  <c r="Z107" i="4"/>
  <c r="Y107" i="4"/>
  <c r="X107" i="4"/>
  <c r="U107" i="4"/>
  <c r="T107" i="4"/>
  <c r="S107" i="4"/>
  <c r="AA106" i="4"/>
  <c r="Z106" i="4"/>
  <c r="Y106" i="4"/>
  <c r="X106" i="4"/>
  <c r="U106" i="4"/>
  <c r="T106" i="4"/>
  <c r="S106" i="4"/>
  <c r="AA105" i="4"/>
  <c r="Z105" i="4"/>
  <c r="Y105" i="4"/>
  <c r="X105" i="4"/>
  <c r="U105" i="4"/>
  <c r="T105" i="4"/>
  <c r="S105" i="4"/>
  <c r="AA104" i="4"/>
  <c r="Z104" i="4"/>
  <c r="Y104" i="4"/>
  <c r="X104" i="4"/>
  <c r="U104" i="4"/>
  <c r="T104" i="4"/>
  <c r="S104" i="4"/>
  <c r="AA103" i="4"/>
  <c r="Z103" i="4"/>
  <c r="Y103" i="4"/>
  <c r="X103" i="4"/>
  <c r="U103" i="4"/>
  <c r="T103" i="4"/>
  <c r="S103" i="4"/>
  <c r="AA102" i="4"/>
  <c r="Z102" i="4"/>
  <c r="Y102" i="4"/>
  <c r="X102" i="4"/>
  <c r="U102" i="4"/>
  <c r="T102" i="4"/>
  <c r="S102" i="4"/>
  <c r="AA101" i="4"/>
  <c r="Z101" i="4"/>
  <c r="Y101" i="4"/>
  <c r="X101" i="4"/>
  <c r="U101" i="4"/>
  <c r="T101" i="4"/>
  <c r="S101" i="4"/>
  <c r="AA100" i="4"/>
  <c r="Z100" i="4"/>
  <c r="Y100" i="4"/>
  <c r="X100" i="4"/>
  <c r="U100" i="4"/>
  <c r="T100" i="4"/>
  <c r="S100" i="4"/>
  <c r="AA99" i="4"/>
  <c r="Z99" i="4"/>
  <c r="Y99" i="4"/>
  <c r="X99" i="4"/>
  <c r="U99" i="4"/>
  <c r="T99" i="4"/>
  <c r="S99" i="4"/>
  <c r="AA98" i="4"/>
  <c r="Z98" i="4"/>
  <c r="Y98" i="4"/>
  <c r="X98" i="4"/>
  <c r="U98" i="4"/>
  <c r="T98" i="4"/>
  <c r="S98" i="4"/>
  <c r="AA97" i="4"/>
  <c r="Z97" i="4"/>
  <c r="Y97" i="4"/>
  <c r="X97" i="4"/>
  <c r="U97" i="4"/>
  <c r="T97" i="4"/>
  <c r="S97" i="4"/>
  <c r="AA96" i="4"/>
  <c r="Z96" i="4"/>
  <c r="Y96" i="4"/>
  <c r="X96" i="4"/>
  <c r="U96" i="4"/>
  <c r="T96" i="4"/>
  <c r="S96" i="4"/>
  <c r="AA95" i="4"/>
  <c r="Z95" i="4"/>
  <c r="Y95" i="4"/>
  <c r="X95" i="4"/>
  <c r="U95" i="4"/>
  <c r="T95" i="4"/>
  <c r="S95" i="4"/>
  <c r="AA94" i="4"/>
  <c r="Z94" i="4"/>
  <c r="Y94" i="4"/>
  <c r="X94" i="4"/>
  <c r="U94" i="4"/>
  <c r="T94" i="4"/>
  <c r="S94" i="4"/>
  <c r="AA93" i="4"/>
  <c r="Z93" i="4"/>
  <c r="Y93" i="4"/>
  <c r="X93" i="4"/>
  <c r="U93" i="4"/>
  <c r="T93" i="4"/>
  <c r="S93" i="4"/>
  <c r="AA92" i="4"/>
  <c r="Z92" i="4"/>
  <c r="Y92" i="4"/>
  <c r="X92" i="4"/>
  <c r="U92" i="4"/>
  <c r="T92" i="4"/>
  <c r="S92" i="4"/>
  <c r="AA91" i="4"/>
  <c r="Z91" i="4"/>
  <c r="Y91" i="4"/>
  <c r="X91" i="4"/>
  <c r="U91" i="4"/>
  <c r="T91" i="4"/>
  <c r="S91" i="4"/>
  <c r="AA90" i="4"/>
  <c r="Z90" i="4"/>
  <c r="Y90" i="4"/>
  <c r="X90" i="4"/>
  <c r="U90" i="4"/>
  <c r="T90" i="4"/>
  <c r="S90" i="4"/>
  <c r="AA89" i="4"/>
  <c r="Z89" i="4"/>
  <c r="Y89" i="4"/>
  <c r="X89" i="4"/>
  <c r="U89" i="4"/>
  <c r="T89" i="4"/>
  <c r="S89" i="4"/>
  <c r="AA88" i="4"/>
  <c r="Z88" i="4"/>
  <c r="Y88" i="4"/>
  <c r="X88" i="4"/>
  <c r="U88" i="4"/>
  <c r="T88" i="4"/>
  <c r="S88" i="4"/>
  <c r="AA87" i="4"/>
  <c r="Z87" i="4"/>
  <c r="Y87" i="4"/>
  <c r="X87" i="4"/>
  <c r="U87" i="4"/>
  <c r="T87" i="4"/>
  <c r="S87" i="4"/>
  <c r="AA86" i="4"/>
  <c r="Z86" i="4"/>
  <c r="Y86" i="4"/>
  <c r="X86" i="4"/>
  <c r="U86" i="4"/>
  <c r="T86" i="4"/>
  <c r="S86" i="4"/>
  <c r="AA85" i="4"/>
  <c r="Z85" i="4"/>
  <c r="Y85" i="4"/>
  <c r="X85" i="4"/>
  <c r="U85" i="4"/>
  <c r="T85" i="4"/>
  <c r="S85" i="4"/>
  <c r="AA84" i="4"/>
  <c r="Z84" i="4"/>
  <c r="Y84" i="4"/>
  <c r="X84" i="4"/>
  <c r="U84" i="4"/>
  <c r="T84" i="4"/>
  <c r="S84" i="4"/>
  <c r="AA83" i="4"/>
  <c r="Z83" i="4"/>
  <c r="Y83" i="4"/>
  <c r="X83" i="4"/>
  <c r="U83" i="4"/>
  <c r="T83" i="4"/>
  <c r="S83" i="4"/>
  <c r="AA82" i="4"/>
  <c r="Z82" i="4"/>
  <c r="Y82" i="4"/>
  <c r="X82" i="4"/>
  <c r="U82" i="4"/>
  <c r="T82" i="4"/>
  <c r="S82" i="4"/>
  <c r="AA81" i="4"/>
  <c r="Z81" i="4"/>
  <c r="Y81" i="4"/>
  <c r="X81" i="4"/>
  <c r="U81" i="4"/>
  <c r="T81" i="4"/>
  <c r="S81" i="4"/>
  <c r="AA80" i="4"/>
  <c r="Z80" i="4"/>
  <c r="Y80" i="4"/>
  <c r="X80" i="4"/>
  <c r="U80" i="4"/>
  <c r="T80" i="4"/>
  <c r="S80" i="4"/>
  <c r="AA79" i="4"/>
  <c r="Z79" i="4"/>
  <c r="Y79" i="4"/>
  <c r="X79" i="4"/>
  <c r="U79" i="4"/>
  <c r="T79" i="4"/>
  <c r="S79" i="4"/>
  <c r="AA78" i="4"/>
  <c r="Z78" i="4"/>
  <c r="Y78" i="4"/>
  <c r="X78" i="4"/>
  <c r="U78" i="4"/>
  <c r="T78" i="4"/>
  <c r="S78" i="4"/>
  <c r="AA77" i="4"/>
  <c r="Z77" i="4"/>
  <c r="Y77" i="4"/>
  <c r="X77" i="4"/>
  <c r="U77" i="4"/>
  <c r="T77" i="4"/>
  <c r="S77" i="4"/>
  <c r="AA76" i="4"/>
  <c r="Z76" i="4"/>
  <c r="Y76" i="4"/>
  <c r="X76" i="4"/>
  <c r="U76" i="4"/>
  <c r="T76" i="4"/>
  <c r="S76" i="4"/>
  <c r="AA75" i="4"/>
  <c r="Z75" i="4"/>
  <c r="Y75" i="4"/>
  <c r="X75" i="4"/>
  <c r="U75" i="4"/>
  <c r="T75" i="4"/>
  <c r="S75" i="4"/>
  <c r="AA74" i="4"/>
  <c r="Z74" i="4"/>
  <c r="Y74" i="4"/>
  <c r="X74" i="4"/>
  <c r="U74" i="4"/>
  <c r="T74" i="4"/>
  <c r="S74" i="4"/>
  <c r="AA73" i="4"/>
  <c r="Z73" i="4"/>
  <c r="Y73" i="4"/>
  <c r="X73" i="4"/>
  <c r="U73" i="4"/>
  <c r="T73" i="4"/>
  <c r="S73" i="4"/>
  <c r="AA72" i="4"/>
  <c r="Z72" i="4"/>
  <c r="Y72" i="4"/>
  <c r="X72" i="4"/>
  <c r="U72" i="4"/>
  <c r="T72" i="4"/>
  <c r="S72" i="4"/>
  <c r="AA71" i="4"/>
  <c r="Z71" i="4"/>
  <c r="Y71" i="4"/>
  <c r="X71" i="4"/>
  <c r="U71" i="4"/>
  <c r="T71" i="4"/>
  <c r="S71" i="4"/>
  <c r="AA70" i="4"/>
  <c r="Z70" i="4"/>
  <c r="Y70" i="4"/>
  <c r="X70" i="4"/>
  <c r="U70" i="4"/>
  <c r="T70" i="4"/>
  <c r="S70" i="4"/>
  <c r="AA69" i="4"/>
  <c r="Z69" i="4"/>
  <c r="Y69" i="4"/>
  <c r="X69" i="4"/>
  <c r="U69" i="4"/>
  <c r="T69" i="4"/>
  <c r="S69" i="4"/>
  <c r="AA68" i="4"/>
  <c r="Z68" i="4"/>
  <c r="Y68" i="4"/>
  <c r="X68" i="4"/>
  <c r="U68" i="4"/>
  <c r="T68" i="4"/>
  <c r="S68" i="4"/>
  <c r="AA67" i="4"/>
  <c r="Z67" i="4"/>
  <c r="Y67" i="4"/>
  <c r="X67" i="4"/>
  <c r="U67" i="4"/>
  <c r="T67" i="4"/>
  <c r="S67" i="4"/>
  <c r="AA66" i="4"/>
  <c r="Z66" i="4"/>
  <c r="Y66" i="4"/>
  <c r="X66" i="4"/>
  <c r="U66" i="4"/>
  <c r="T66" i="4"/>
  <c r="S66" i="4"/>
  <c r="AA65" i="4"/>
  <c r="Z65" i="4"/>
  <c r="Y65" i="4"/>
  <c r="X65" i="4"/>
  <c r="U65" i="4"/>
  <c r="T65" i="4"/>
  <c r="S65" i="4"/>
  <c r="AA64" i="4"/>
  <c r="Z64" i="4"/>
  <c r="Y64" i="4"/>
  <c r="X64" i="4"/>
  <c r="U64" i="4"/>
  <c r="T64" i="4"/>
  <c r="S64" i="4"/>
  <c r="AA63" i="4"/>
  <c r="Z63" i="4"/>
  <c r="Y63" i="4"/>
  <c r="X63" i="4"/>
  <c r="U63" i="4"/>
  <c r="T63" i="4"/>
  <c r="S63" i="4"/>
  <c r="AA62" i="4"/>
  <c r="Z62" i="4"/>
  <c r="Y62" i="4"/>
  <c r="X62" i="4"/>
  <c r="U62" i="4"/>
  <c r="T62" i="4"/>
  <c r="S62" i="4"/>
  <c r="AA61" i="4"/>
  <c r="Z61" i="4"/>
  <c r="Y61" i="4"/>
  <c r="X61" i="4"/>
  <c r="U61" i="4"/>
  <c r="T61" i="4"/>
  <c r="S61" i="4"/>
  <c r="AA60" i="4"/>
  <c r="Z60" i="4"/>
  <c r="Y60" i="4"/>
  <c r="X60" i="4"/>
  <c r="U60" i="4"/>
  <c r="T60" i="4"/>
  <c r="S60" i="4"/>
  <c r="AA59" i="4"/>
  <c r="Z59" i="4"/>
  <c r="Y59" i="4"/>
  <c r="X59" i="4"/>
  <c r="U59" i="4"/>
  <c r="T59" i="4"/>
  <c r="S59" i="4"/>
  <c r="AA58" i="4"/>
  <c r="Z58" i="4"/>
  <c r="Y58" i="4"/>
  <c r="X58" i="4"/>
  <c r="U58" i="4"/>
  <c r="T58" i="4"/>
  <c r="S58" i="4"/>
  <c r="AA57" i="4"/>
  <c r="Z57" i="4"/>
  <c r="Y57" i="4"/>
  <c r="X57" i="4"/>
  <c r="U57" i="4"/>
  <c r="T57" i="4"/>
  <c r="S57" i="4"/>
  <c r="AA56" i="4"/>
  <c r="Z56" i="4"/>
  <c r="Y56" i="4"/>
  <c r="X56" i="4"/>
  <c r="U56" i="4"/>
  <c r="T56" i="4"/>
  <c r="S56" i="4"/>
  <c r="AA55" i="4"/>
  <c r="Z55" i="4"/>
  <c r="Y55" i="4"/>
  <c r="X55" i="4"/>
  <c r="U55" i="4"/>
  <c r="T55" i="4"/>
  <c r="S55" i="4"/>
  <c r="AA54" i="4"/>
  <c r="Z54" i="4"/>
  <c r="Y54" i="4"/>
  <c r="X54" i="4"/>
  <c r="U54" i="4"/>
  <c r="T54" i="4"/>
  <c r="S54" i="4"/>
  <c r="AA53" i="4"/>
  <c r="Z53" i="4"/>
  <c r="Y53" i="4"/>
  <c r="X53" i="4"/>
  <c r="U53" i="4"/>
  <c r="T53" i="4"/>
  <c r="S53" i="4"/>
  <c r="AA52" i="4"/>
  <c r="Z52" i="4"/>
  <c r="Y52" i="4"/>
  <c r="X52" i="4"/>
  <c r="U52" i="4"/>
  <c r="T52" i="4"/>
  <c r="S52" i="4"/>
  <c r="AA51" i="4"/>
  <c r="Z51" i="4"/>
  <c r="Y51" i="4"/>
  <c r="X51" i="4"/>
  <c r="U51" i="4"/>
  <c r="T51" i="4"/>
  <c r="S51" i="4"/>
  <c r="AA50" i="4"/>
  <c r="Z50" i="4"/>
  <c r="Y50" i="4"/>
  <c r="X50" i="4"/>
  <c r="U50" i="4"/>
  <c r="T50" i="4"/>
  <c r="S50" i="4"/>
  <c r="AA49" i="4"/>
  <c r="Z49" i="4"/>
  <c r="Y49" i="4"/>
  <c r="X49" i="4"/>
  <c r="U49" i="4"/>
  <c r="T49" i="4"/>
  <c r="S49" i="4"/>
  <c r="AA48" i="4"/>
  <c r="Z48" i="4"/>
  <c r="Y48" i="4"/>
  <c r="X48" i="4"/>
  <c r="U48" i="4"/>
  <c r="T48" i="4"/>
  <c r="S48" i="4"/>
  <c r="AA47" i="4"/>
  <c r="Z47" i="4"/>
  <c r="Y47" i="4"/>
  <c r="X47" i="4"/>
  <c r="U47" i="4"/>
  <c r="T47" i="4"/>
  <c r="S47" i="4"/>
  <c r="AA46" i="4"/>
  <c r="Z46" i="4"/>
  <c r="Y46" i="4"/>
  <c r="X46" i="4"/>
  <c r="U46" i="4"/>
  <c r="T46" i="4"/>
  <c r="S46" i="4"/>
  <c r="AA45" i="4"/>
  <c r="Z45" i="4"/>
  <c r="Y45" i="4"/>
  <c r="X45" i="4"/>
  <c r="U45" i="4"/>
  <c r="T45" i="4"/>
  <c r="S45" i="4"/>
  <c r="AA44" i="4"/>
  <c r="Z44" i="4"/>
  <c r="Y44" i="4"/>
  <c r="X44" i="4"/>
  <c r="U44" i="4"/>
  <c r="T44" i="4"/>
  <c r="S44" i="4"/>
  <c r="AA43" i="4"/>
  <c r="Z43" i="4"/>
  <c r="Y43" i="4"/>
  <c r="X43" i="4"/>
  <c r="U43" i="4"/>
  <c r="T43" i="4"/>
  <c r="S43" i="4"/>
  <c r="AA42" i="4"/>
  <c r="Z42" i="4"/>
  <c r="Y42" i="4"/>
  <c r="X42" i="4"/>
  <c r="U42" i="4"/>
  <c r="T42" i="4"/>
  <c r="S42" i="4"/>
  <c r="AA41" i="4"/>
  <c r="Z41" i="4"/>
  <c r="Y41" i="4"/>
  <c r="X41" i="4"/>
  <c r="U41" i="4"/>
  <c r="T41" i="4"/>
  <c r="S41" i="4"/>
  <c r="AA40" i="4"/>
  <c r="Z40" i="4"/>
  <c r="Y40" i="4"/>
  <c r="X40" i="4"/>
  <c r="U40" i="4"/>
  <c r="T40" i="4"/>
  <c r="S40" i="4"/>
  <c r="AA39" i="4"/>
  <c r="Z39" i="4"/>
  <c r="Y39" i="4"/>
  <c r="X39" i="4"/>
  <c r="U39" i="4"/>
  <c r="T39" i="4"/>
  <c r="S39" i="4"/>
  <c r="AA38" i="4"/>
  <c r="Z38" i="4"/>
  <c r="Y38" i="4"/>
  <c r="X38" i="4"/>
  <c r="U38" i="4"/>
  <c r="T38" i="4"/>
  <c r="S38" i="4"/>
  <c r="AA37" i="4"/>
  <c r="Z37" i="4"/>
  <c r="Y37" i="4"/>
  <c r="X37" i="4"/>
  <c r="U37" i="4"/>
  <c r="T37" i="4"/>
  <c r="S37" i="4"/>
  <c r="AA36" i="4"/>
  <c r="Z36" i="4"/>
  <c r="Y36" i="4"/>
  <c r="X36" i="4"/>
  <c r="U36" i="4"/>
  <c r="T36" i="4"/>
  <c r="S36" i="4"/>
  <c r="AA35" i="4"/>
  <c r="Z35" i="4"/>
  <c r="Y35" i="4"/>
  <c r="X35" i="4"/>
  <c r="U35" i="4"/>
  <c r="T35" i="4"/>
  <c r="S35" i="4"/>
  <c r="AA34" i="4"/>
  <c r="Z34" i="4"/>
  <c r="Y34" i="4"/>
  <c r="X34" i="4"/>
  <c r="U34" i="4"/>
  <c r="T34" i="4"/>
  <c r="S34" i="4"/>
  <c r="AA23" i="4"/>
  <c r="Z23" i="4"/>
  <c r="Y23" i="4"/>
  <c r="X23" i="4"/>
  <c r="U23" i="4"/>
  <c r="T23" i="4"/>
  <c r="S23" i="4"/>
  <c r="AA33" i="4"/>
  <c r="Z33" i="4"/>
  <c r="Y33" i="4"/>
  <c r="X33" i="4"/>
  <c r="U33" i="4"/>
  <c r="T33" i="4"/>
  <c r="S33" i="4"/>
  <c r="F24" i="4"/>
  <c r="AB175" i="1" l="1"/>
  <c r="AB167" i="1"/>
  <c r="AB84" i="4"/>
  <c r="AB88" i="4"/>
  <c r="AB92" i="4"/>
  <c r="AB96" i="4"/>
  <c r="AB100" i="4"/>
  <c r="AB104" i="4"/>
  <c r="AB108" i="4"/>
  <c r="AB112" i="4"/>
  <c r="AB116" i="4"/>
  <c r="AB120" i="4"/>
  <c r="AB124" i="4"/>
  <c r="AB128" i="4"/>
  <c r="AB82" i="4"/>
  <c r="AB37" i="4"/>
  <c r="AB41" i="4"/>
  <c r="AB45" i="4"/>
  <c r="AB49" i="4"/>
  <c r="AB53" i="4"/>
  <c r="AB57" i="4"/>
  <c r="AB61" i="4"/>
  <c r="AB65" i="4"/>
  <c r="AB69" i="4"/>
  <c r="AB73" i="4"/>
  <c r="AB77" i="4"/>
  <c r="AB81" i="4"/>
  <c r="AB55" i="1"/>
  <c r="AB59" i="1"/>
  <c r="AB62" i="1"/>
  <c r="AB66" i="1"/>
  <c r="AB70" i="1"/>
  <c r="AB74" i="1"/>
  <c r="AB78" i="1"/>
  <c r="AB82" i="1"/>
  <c r="AB86" i="1"/>
  <c r="AB90" i="1"/>
  <c r="AB93" i="1"/>
  <c r="AB97" i="1"/>
  <c r="AB101" i="1"/>
  <c r="AB105" i="1"/>
  <c r="AB109" i="1"/>
  <c r="AB113" i="1"/>
  <c r="AB115" i="1"/>
  <c r="AB119" i="1"/>
  <c r="AB123" i="1"/>
  <c r="AB127" i="1"/>
  <c r="AB36" i="1"/>
  <c r="AB134" i="1"/>
  <c r="AB138" i="1"/>
  <c r="AB142" i="1"/>
  <c r="AB146" i="1"/>
  <c r="AB150" i="1"/>
  <c r="AB154" i="1"/>
  <c r="AB158" i="1"/>
  <c r="AB162" i="1"/>
  <c r="AB166" i="1"/>
  <c r="AB170" i="1"/>
  <c r="AB174" i="1"/>
  <c r="AB39" i="1"/>
  <c r="AB54" i="1"/>
  <c r="AB58" i="1"/>
  <c r="AB61" i="1"/>
  <c r="AB65" i="1"/>
  <c r="AB69" i="1"/>
  <c r="AB73" i="1"/>
  <c r="AB77" i="1"/>
  <c r="AB81" i="1"/>
  <c r="AB85" i="1"/>
  <c r="AB89" i="1"/>
  <c r="AB92" i="1"/>
  <c r="AB96" i="1"/>
  <c r="AB126" i="1"/>
  <c r="AB130" i="1"/>
  <c r="AB133" i="1"/>
  <c r="AB137" i="1"/>
  <c r="AB141" i="1"/>
  <c r="AB145" i="1"/>
  <c r="AB149" i="1"/>
  <c r="AB153" i="1"/>
  <c r="AB157" i="1"/>
  <c r="AB161" i="1"/>
  <c r="AB165" i="1"/>
  <c r="AB169" i="1"/>
  <c r="AB173" i="1"/>
  <c r="AB24" i="1"/>
  <c r="AB53" i="1"/>
  <c r="AB57" i="1"/>
  <c r="AB42" i="1"/>
  <c r="AB64" i="1"/>
  <c r="AB68" i="1"/>
  <c r="AB72" i="1"/>
  <c r="AB76" i="1"/>
  <c r="AB80" i="1"/>
  <c r="AB84" i="1"/>
  <c r="AB88" i="1"/>
  <c r="AB44" i="1"/>
  <c r="AB95" i="1"/>
  <c r="AB129" i="1"/>
  <c r="AB132" i="1"/>
  <c r="AB136" i="1"/>
  <c r="AB140" i="1"/>
  <c r="AB144" i="1"/>
  <c r="AB148" i="1"/>
  <c r="AB152" i="1"/>
  <c r="AB156" i="1"/>
  <c r="AB160" i="1"/>
  <c r="AB164" i="1"/>
  <c r="AB168" i="1"/>
  <c r="AB172" i="1"/>
  <c r="AB32" i="1"/>
  <c r="AB98" i="1"/>
  <c r="AB100" i="1"/>
  <c r="AB104" i="1"/>
  <c r="AB108" i="1"/>
  <c r="AB112" i="1"/>
  <c r="AB114" i="1"/>
  <c r="AB118" i="1"/>
  <c r="AB122" i="1"/>
  <c r="AB99" i="1"/>
  <c r="AB103" i="1"/>
  <c r="AB107" i="1"/>
  <c r="AB111" i="1"/>
  <c r="AB40" i="1"/>
  <c r="AB117" i="1"/>
  <c r="AB121" i="1"/>
  <c r="AB125" i="1"/>
  <c r="AB23" i="4"/>
  <c r="AB36" i="4"/>
  <c r="AB40" i="4"/>
  <c r="AB44" i="4"/>
  <c r="AB48" i="4"/>
  <c r="AB52" i="4"/>
  <c r="AB56" i="4"/>
  <c r="AB60" i="4"/>
  <c r="AB64" i="4"/>
  <c r="AB68" i="4"/>
  <c r="AB72" i="4"/>
  <c r="AB76" i="4"/>
  <c r="AB80" i="4"/>
  <c r="AB83" i="4"/>
  <c r="AB87" i="4"/>
  <c r="AB91" i="4"/>
  <c r="AB95" i="4"/>
  <c r="AB99" i="4"/>
  <c r="AB103" i="4"/>
  <c r="AB107" i="4"/>
  <c r="AB111" i="4"/>
  <c r="AB115" i="4"/>
  <c r="AB119" i="4"/>
  <c r="AB123" i="4"/>
  <c r="AB127" i="4"/>
  <c r="AB24" i="4"/>
  <c r="AB33" i="4"/>
  <c r="AB35" i="4"/>
  <c r="AB39" i="4"/>
  <c r="AB43" i="4"/>
  <c r="AB47" i="4"/>
  <c r="AB51" i="4"/>
  <c r="AB55" i="4"/>
  <c r="AB59" i="4"/>
  <c r="AB63" i="4"/>
  <c r="AB67" i="4"/>
  <c r="AB71" i="4"/>
  <c r="AB75" i="4"/>
  <c r="AB79" i="4"/>
  <c r="AB86" i="4"/>
  <c r="AB90" i="4"/>
  <c r="AB94" i="4"/>
  <c r="AB98" i="4"/>
  <c r="AB102" i="4"/>
  <c r="AB106" i="4"/>
  <c r="AB110" i="4"/>
  <c r="AB114" i="4"/>
  <c r="AB118" i="4"/>
  <c r="AB122" i="4"/>
  <c r="AB126" i="4"/>
  <c r="AB130" i="4"/>
  <c r="AB34" i="4"/>
  <c r="AB38" i="4"/>
  <c r="AB42" i="4"/>
  <c r="AB46" i="4"/>
  <c r="AB50" i="4"/>
  <c r="AB54" i="4"/>
  <c r="AB58" i="4"/>
  <c r="AB62" i="4"/>
  <c r="AB66" i="4"/>
  <c r="AB70" i="4"/>
  <c r="AB74" i="4"/>
  <c r="AB78" i="4"/>
  <c r="AB85" i="4"/>
  <c r="AB89" i="4"/>
  <c r="AB93" i="4"/>
  <c r="AB97" i="4"/>
  <c r="AB101" i="4"/>
  <c r="AB105" i="4"/>
  <c r="AB109" i="4"/>
  <c r="AB113" i="4"/>
  <c r="AB117" i="4"/>
  <c r="AB121" i="4"/>
  <c r="AB125" i="4"/>
  <c r="AB129" i="4"/>
  <c r="F15" i="1" l="1"/>
  <c r="S15" i="1"/>
  <c r="T15" i="1"/>
  <c r="U15" i="1"/>
  <c r="X15" i="1"/>
  <c r="Y15" i="1"/>
  <c r="Z15" i="1"/>
  <c r="AA15" i="1"/>
  <c r="F49" i="1"/>
  <c r="S49" i="1"/>
  <c r="T49" i="1"/>
  <c r="U49" i="1"/>
  <c r="X49" i="1"/>
  <c r="Y49" i="1"/>
  <c r="Z49" i="1"/>
  <c r="AA49" i="1"/>
  <c r="AA28" i="1"/>
  <c r="Z28" i="1"/>
  <c r="Y28" i="1"/>
  <c r="X28" i="1"/>
  <c r="U28" i="1"/>
  <c r="T28" i="1"/>
  <c r="S28" i="1"/>
  <c r="AA51" i="1"/>
  <c r="Z51" i="1"/>
  <c r="Y51" i="1"/>
  <c r="X51" i="1"/>
  <c r="U51" i="1"/>
  <c r="T51" i="1"/>
  <c r="S51" i="1"/>
  <c r="AA26" i="1"/>
  <c r="Z26" i="1"/>
  <c r="Y26" i="1"/>
  <c r="X26" i="1"/>
  <c r="U26" i="1"/>
  <c r="T26" i="1"/>
  <c r="S26" i="1"/>
  <c r="AA30" i="1"/>
  <c r="Z30" i="1"/>
  <c r="Y30" i="1"/>
  <c r="X30" i="1"/>
  <c r="U30" i="1"/>
  <c r="T30" i="1"/>
  <c r="S30" i="1"/>
  <c r="AA18" i="1"/>
  <c r="Z18" i="1"/>
  <c r="Y18" i="1"/>
  <c r="X18" i="1"/>
  <c r="U18" i="1"/>
  <c r="T18" i="1"/>
  <c r="S18" i="1"/>
  <c r="AA46" i="1"/>
  <c r="Z46" i="1"/>
  <c r="Y46" i="1"/>
  <c r="X46" i="1"/>
  <c r="U46" i="1"/>
  <c r="T46" i="1"/>
  <c r="S46" i="1"/>
  <c r="AA27" i="1"/>
  <c r="Z27" i="1"/>
  <c r="Y27" i="1"/>
  <c r="X27" i="1"/>
  <c r="U27" i="1"/>
  <c r="T27" i="1"/>
  <c r="S27" i="1"/>
  <c r="F28" i="1"/>
  <c r="F51" i="1"/>
  <c r="F26" i="1"/>
  <c r="F30" i="1"/>
  <c r="F18" i="1"/>
  <c r="F46" i="1"/>
  <c r="F27" i="1"/>
  <c r="F23" i="1"/>
  <c r="F47" i="1"/>
  <c r="F41" i="1"/>
  <c r="F50" i="1"/>
  <c r="F29" i="1"/>
  <c r="F25" i="1"/>
  <c r="F43" i="1"/>
  <c r="F45" i="1"/>
  <c r="F48" i="1"/>
  <c r="F21" i="6"/>
  <c r="F20" i="6"/>
  <c r="F19" i="6"/>
  <c r="F18" i="6"/>
  <c r="F16" i="6"/>
  <c r="F15" i="6"/>
  <c r="F6" i="6"/>
  <c r="F14" i="6"/>
  <c r="F13" i="6"/>
  <c r="F12" i="6"/>
  <c r="F5" i="6"/>
  <c r="F3" i="6"/>
  <c r="F11" i="6"/>
  <c r="F4" i="6"/>
  <c r="F9" i="6"/>
  <c r="F8" i="6"/>
  <c r="AA21" i="6"/>
  <c r="Z21" i="6"/>
  <c r="Y21" i="6"/>
  <c r="X21" i="6"/>
  <c r="U21" i="6"/>
  <c r="T21" i="6"/>
  <c r="S21" i="6"/>
  <c r="AA20" i="6"/>
  <c r="Z20" i="6"/>
  <c r="Y20" i="6"/>
  <c r="X20" i="6"/>
  <c r="U20" i="6"/>
  <c r="T20" i="6"/>
  <c r="S20" i="6"/>
  <c r="AA13" i="6"/>
  <c r="Z13" i="6"/>
  <c r="Y13" i="6"/>
  <c r="X13" i="6"/>
  <c r="U13" i="6"/>
  <c r="T13" i="6"/>
  <c r="S13" i="6"/>
  <c r="AA6" i="6"/>
  <c r="Z6" i="6"/>
  <c r="Y6" i="6"/>
  <c r="X6" i="6"/>
  <c r="U6" i="6"/>
  <c r="T6" i="6"/>
  <c r="S6" i="6"/>
  <c r="AA4" i="6"/>
  <c r="Z4" i="6"/>
  <c r="Y4" i="6"/>
  <c r="X4" i="6"/>
  <c r="U4" i="6"/>
  <c r="T4" i="6"/>
  <c r="S4" i="6"/>
  <c r="AA12" i="6"/>
  <c r="Z12" i="6"/>
  <c r="Y12" i="6"/>
  <c r="X12" i="6"/>
  <c r="U12" i="6"/>
  <c r="T12" i="6"/>
  <c r="S12" i="6"/>
  <c r="AA5" i="6"/>
  <c r="Z5" i="6"/>
  <c r="Y5" i="6"/>
  <c r="X5" i="6"/>
  <c r="U5" i="6"/>
  <c r="T5" i="6"/>
  <c r="S5" i="6"/>
  <c r="AA3" i="6"/>
  <c r="Z3" i="6"/>
  <c r="Y3" i="6"/>
  <c r="X3" i="6"/>
  <c r="U3" i="6"/>
  <c r="T3" i="6"/>
  <c r="S3" i="6"/>
  <c r="AA14" i="6"/>
  <c r="Z14" i="6"/>
  <c r="Y14" i="6"/>
  <c r="X14" i="6"/>
  <c r="U14" i="6"/>
  <c r="T14" i="6"/>
  <c r="S14" i="6"/>
  <c r="AA8" i="6"/>
  <c r="Z8" i="6"/>
  <c r="Y8" i="6"/>
  <c r="X8" i="6"/>
  <c r="U8" i="6"/>
  <c r="T8" i="6"/>
  <c r="S8" i="6"/>
  <c r="AA18" i="6"/>
  <c r="Z18" i="6"/>
  <c r="Y18" i="6"/>
  <c r="X18" i="6"/>
  <c r="U18" i="6"/>
  <c r="T18" i="6"/>
  <c r="S18" i="6"/>
  <c r="AA19" i="6"/>
  <c r="Z19" i="6"/>
  <c r="Y19" i="6"/>
  <c r="X19" i="6"/>
  <c r="U19" i="6"/>
  <c r="T19" i="6"/>
  <c r="S19" i="6"/>
  <c r="F17" i="6"/>
  <c r="AB19" i="6" l="1"/>
  <c r="AB6" i="6"/>
  <c r="AB15" i="1"/>
  <c r="AB30" i="1"/>
  <c r="AB49" i="1"/>
  <c r="AB18" i="1"/>
  <c r="AB28" i="1"/>
  <c r="AB46" i="1"/>
  <c r="AB51" i="1"/>
  <c r="AB27" i="1"/>
  <c r="AB26" i="1"/>
  <c r="AB3" i="6"/>
  <c r="AB14" i="6"/>
  <c r="AB4" i="6"/>
  <c r="AB8" i="6"/>
  <c r="AB12" i="6"/>
  <c r="AB20" i="6"/>
  <c r="AB21" i="6"/>
  <c r="AB18" i="6"/>
  <c r="AB5" i="6"/>
  <c r="AB13" i="6"/>
  <c r="G1" i="4" l="1"/>
  <c r="X5" i="4" l="1"/>
  <c r="X22" i="4"/>
  <c r="X11" i="4"/>
  <c r="X14" i="4"/>
  <c r="X16" i="4"/>
  <c r="X8" i="4"/>
  <c r="X7" i="4"/>
  <c r="AA29" i="4"/>
  <c r="Z29" i="4"/>
  <c r="Y29" i="4"/>
  <c r="X29" i="4"/>
  <c r="U29" i="4"/>
  <c r="T29" i="4"/>
  <c r="S29" i="4"/>
  <c r="AA26" i="4"/>
  <c r="Z26" i="4"/>
  <c r="Y26" i="4"/>
  <c r="X26" i="4"/>
  <c r="U26" i="4"/>
  <c r="T26" i="4"/>
  <c r="S26" i="4"/>
  <c r="AA19" i="4"/>
  <c r="Z19" i="4"/>
  <c r="Y19" i="4"/>
  <c r="X19" i="4"/>
  <c r="U19" i="4"/>
  <c r="T19" i="4"/>
  <c r="S19" i="4"/>
  <c r="AA30" i="4"/>
  <c r="Z30" i="4"/>
  <c r="Y30" i="4"/>
  <c r="X30" i="4"/>
  <c r="U30" i="4"/>
  <c r="T30" i="4"/>
  <c r="S30" i="4"/>
  <c r="AA21" i="4"/>
  <c r="Z21" i="4"/>
  <c r="Y21" i="4"/>
  <c r="X21" i="4"/>
  <c r="U21" i="4"/>
  <c r="T21" i="4"/>
  <c r="S21" i="4"/>
  <c r="AA9" i="4"/>
  <c r="Z9" i="4"/>
  <c r="Y9" i="4"/>
  <c r="X9" i="4"/>
  <c r="U9" i="4"/>
  <c r="T9" i="4"/>
  <c r="S9" i="4"/>
  <c r="AA28" i="4"/>
  <c r="Z28" i="4"/>
  <c r="Y28" i="4"/>
  <c r="X28" i="4"/>
  <c r="U28" i="4"/>
  <c r="T28" i="4"/>
  <c r="S28" i="4"/>
  <c r="AA27" i="4"/>
  <c r="Z27" i="4"/>
  <c r="Y27" i="4"/>
  <c r="X27" i="4"/>
  <c r="U27" i="4"/>
  <c r="T27" i="4"/>
  <c r="S27" i="4"/>
  <c r="AA4" i="4"/>
  <c r="Z4" i="4"/>
  <c r="Y4" i="4"/>
  <c r="X4" i="4"/>
  <c r="U4" i="4"/>
  <c r="T4" i="4"/>
  <c r="S4" i="4"/>
  <c r="AA23" i="1"/>
  <c r="Z23" i="1"/>
  <c r="Y23" i="1"/>
  <c r="X23" i="1"/>
  <c r="U23" i="1"/>
  <c r="T23" i="1"/>
  <c r="S23" i="1"/>
  <c r="AA47" i="1"/>
  <c r="Z47" i="1"/>
  <c r="Y47" i="1"/>
  <c r="X47" i="1"/>
  <c r="U47" i="1"/>
  <c r="T47" i="1"/>
  <c r="S47" i="1"/>
  <c r="AA41" i="1"/>
  <c r="Z41" i="1"/>
  <c r="Y41" i="1"/>
  <c r="X41" i="1"/>
  <c r="U41" i="1"/>
  <c r="T41" i="1"/>
  <c r="S41" i="1"/>
  <c r="AA50" i="1"/>
  <c r="Z50" i="1"/>
  <c r="Y50" i="1"/>
  <c r="X50" i="1"/>
  <c r="U50" i="1"/>
  <c r="T50" i="1"/>
  <c r="S50" i="1"/>
  <c r="AA29" i="1"/>
  <c r="Z29" i="1"/>
  <c r="Y29" i="1"/>
  <c r="X29" i="1"/>
  <c r="U29" i="1"/>
  <c r="T29" i="1"/>
  <c r="S29" i="1"/>
  <c r="AA25" i="1"/>
  <c r="Z25" i="1"/>
  <c r="Y25" i="1"/>
  <c r="X25" i="1"/>
  <c r="U25" i="1"/>
  <c r="T25" i="1"/>
  <c r="S25" i="1"/>
  <c r="AA43" i="1"/>
  <c r="Z43" i="1"/>
  <c r="Y43" i="1"/>
  <c r="X43" i="1"/>
  <c r="U43" i="1"/>
  <c r="T43" i="1"/>
  <c r="S43" i="1"/>
  <c r="AA45" i="1"/>
  <c r="Z45" i="1"/>
  <c r="Y45" i="1"/>
  <c r="X45" i="1"/>
  <c r="U45" i="1"/>
  <c r="T45" i="1"/>
  <c r="S45" i="1"/>
  <c r="AA48" i="1"/>
  <c r="Z48" i="1"/>
  <c r="Y48" i="1"/>
  <c r="X48" i="1"/>
  <c r="U48" i="1"/>
  <c r="T48" i="1"/>
  <c r="S48" i="1"/>
  <c r="AA6" i="1"/>
  <c r="Z6" i="1"/>
  <c r="Y6" i="1"/>
  <c r="X6" i="1"/>
  <c r="U6" i="1"/>
  <c r="T6" i="1"/>
  <c r="S6" i="1"/>
  <c r="AA7" i="1"/>
  <c r="Z7" i="1"/>
  <c r="Y7" i="1"/>
  <c r="X7" i="1"/>
  <c r="U7" i="1"/>
  <c r="T7" i="1"/>
  <c r="S7" i="1"/>
  <c r="F6" i="1"/>
  <c r="F63" i="1"/>
  <c r="F7" i="1"/>
  <c r="F4" i="1"/>
  <c r="AA15" i="6"/>
  <c r="Z15" i="6"/>
  <c r="Y15" i="6"/>
  <c r="X15" i="6"/>
  <c r="U15" i="6"/>
  <c r="T15" i="6"/>
  <c r="S15" i="6"/>
  <c r="AA9" i="6"/>
  <c r="Z9" i="6"/>
  <c r="Y9" i="6"/>
  <c r="X9" i="6"/>
  <c r="U9" i="6"/>
  <c r="T9" i="6"/>
  <c r="S9" i="6"/>
  <c r="AA11" i="6"/>
  <c r="Z11" i="6"/>
  <c r="Y11" i="6"/>
  <c r="X11" i="6"/>
  <c r="U11" i="6"/>
  <c r="T11" i="6"/>
  <c r="S11" i="6"/>
  <c r="AA16" i="6"/>
  <c r="Z16" i="6"/>
  <c r="Y16" i="6"/>
  <c r="X16" i="6"/>
  <c r="U16" i="6"/>
  <c r="T16" i="6"/>
  <c r="S16" i="6"/>
  <c r="AA31" i="6"/>
  <c r="Z31" i="6"/>
  <c r="Y31" i="6"/>
  <c r="X31" i="6"/>
  <c r="U31" i="6"/>
  <c r="T31" i="6"/>
  <c r="S31" i="6"/>
  <c r="AA32" i="6"/>
  <c r="Z32" i="6"/>
  <c r="Y32" i="6"/>
  <c r="X32" i="6"/>
  <c r="U32" i="6"/>
  <c r="T32" i="6"/>
  <c r="S32" i="6"/>
  <c r="AA22" i="6"/>
  <c r="Z22" i="6"/>
  <c r="Y22" i="6"/>
  <c r="X22" i="6"/>
  <c r="U22" i="6"/>
  <c r="T22" i="6"/>
  <c r="S22" i="6"/>
  <c r="AA7" i="6"/>
  <c r="Z7" i="6"/>
  <c r="Y7" i="6"/>
  <c r="X7" i="6"/>
  <c r="U7" i="6"/>
  <c r="T7" i="6"/>
  <c r="S7" i="6"/>
  <c r="AA27" i="6"/>
  <c r="Z27" i="6"/>
  <c r="Y27" i="6"/>
  <c r="X27" i="6"/>
  <c r="U27" i="6"/>
  <c r="T27" i="6"/>
  <c r="S27" i="6"/>
  <c r="AA17" i="6"/>
  <c r="Z17" i="6"/>
  <c r="Y17" i="6"/>
  <c r="X17" i="6"/>
  <c r="U17" i="6"/>
  <c r="T17" i="6"/>
  <c r="S17" i="6"/>
  <c r="AA30" i="6"/>
  <c r="Z30" i="6"/>
  <c r="Y30" i="6"/>
  <c r="X30" i="6"/>
  <c r="U30" i="6"/>
  <c r="T30" i="6"/>
  <c r="S30" i="6"/>
  <c r="AA34" i="6"/>
  <c r="Z34" i="6"/>
  <c r="Y34" i="6"/>
  <c r="X34" i="6"/>
  <c r="U34" i="6"/>
  <c r="T34" i="6"/>
  <c r="S34" i="6"/>
  <c r="AA23" i="6"/>
  <c r="Z23" i="6"/>
  <c r="Y23" i="6"/>
  <c r="X23" i="6"/>
  <c r="U23" i="6"/>
  <c r="T23" i="6"/>
  <c r="S23" i="6"/>
  <c r="AA25" i="6"/>
  <c r="Z25" i="6"/>
  <c r="Y25" i="6"/>
  <c r="X25" i="6"/>
  <c r="U25" i="6"/>
  <c r="T25" i="6"/>
  <c r="S25" i="6"/>
  <c r="AA24" i="6"/>
  <c r="Z24" i="6"/>
  <c r="Y24" i="6"/>
  <c r="X24" i="6"/>
  <c r="U24" i="6"/>
  <c r="T24" i="6"/>
  <c r="S24" i="6"/>
  <c r="AA26" i="6"/>
  <c r="Z26" i="6"/>
  <c r="Y26" i="6"/>
  <c r="X26" i="6"/>
  <c r="U26" i="6"/>
  <c r="T26" i="6"/>
  <c r="S26" i="6"/>
  <c r="AA29" i="6"/>
  <c r="Z29" i="6"/>
  <c r="Y29" i="6"/>
  <c r="X29" i="6"/>
  <c r="U29" i="6"/>
  <c r="T29" i="6"/>
  <c r="S29" i="6"/>
  <c r="AA33" i="6"/>
  <c r="Z33" i="6"/>
  <c r="Y33" i="6"/>
  <c r="X33" i="6"/>
  <c r="U33" i="6"/>
  <c r="T33" i="6"/>
  <c r="S33" i="6"/>
  <c r="AA4" i="1"/>
  <c r="Z4" i="1"/>
  <c r="Y4" i="1"/>
  <c r="X4" i="1"/>
  <c r="U4" i="1"/>
  <c r="T4" i="1"/>
  <c r="S4" i="1"/>
  <c r="AA22" i="1"/>
  <c r="Z22" i="1"/>
  <c r="Y22" i="1"/>
  <c r="X22" i="1"/>
  <c r="U22" i="1"/>
  <c r="T22" i="1"/>
  <c r="S22" i="1"/>
  <c r="AA33" i="1"/>
  <c r="Z33" i="1"/>
  <c r="Y33" i="1"/>
  <c r="X33" i="1"/>
  <c r="U33" i="1"/>
  <c r="T33" i="1"/>
  <c r="S33" i="1"/>
  <c r="AA11" i="1"/>
  <c r="Z11" i="1"/>
  <c r="Y11" i="1"/>
  <c r="X11" i="1"/>
  <c r="U11" i="1"/>
  <c r="T11" i="1"/>
  <c r="S11" i="1"/>
  <c r="AA5" i="1"/>
  <c r="Z5" i="1"/>
  <c r="Y5" i="1"/>
  <c r="X5" i="1"/>
  <c r="U5" i="1"/>
  <c r="T5" i="1"/>
  <c r="S5" i="1"/>
  <c r="AA21" i="1"/>
  <c r="Z21" i="1"/>
  <c r="Y21" i="1"/>
  <c r="X21" i="1"/>
  <c r="U21" i="1"/>
  <c r="T21" i="1"/>
  <c r="S21" i="1"/>
  <c r="AA17" i="1"/>
  <c r="Z17" i="1"/>
  <c r="Y17" i="1"/>
  <c r="X17" i="1"/>
  <c r="U17" i="1"/>
  <c r="T17" i="1"/>
  <c r="S17" i="1"/>
  <c r="AA3" i="1"/>
  <c r="Z3" i="1"/>
  <c r="Y3" i="1"/>
  <c r="X3" i="1"/>
  <c r="U3" i="1"/>
  <c r="T3" i="1"/>
  <c r="S3" i="1"/>
  <c r="AA19" i="1"/>
  <c r="Z19" i="1"/>
  <c r="Y19" i="1"/>
  <c r="X19" i="1"/>
  <c r="U19" i="1"/>
  <c r="T19" i="1"/>
  <c r="S19" i="1"/>
  <c r="F66" i="1"/>
  <c r="F65" i="1"/>
  <c r="F22" i="1"/>
  <c r="F61" i="1"/>
  <c r="F62" i="1"/>
  <c r="F42" i="1"/>
  <c r="F56" i="1"/>
  <c r="F33" i="1"/>
  <c r="F57" i="1"/>
  <c r="F5" i="1"/>
  <c r="F17" i="1"/>
  <c r="F21" i="1"/>
  <c r="F11" i="1"/>
  <c r="F3" i="1"/>
  <c r="F33" i="6"/>
  <c r="F25" i="6"/>
  <c r="F29" i="6"/>
  <c r="F23" i="6"/>
  <c r="F31" i="6"/>
  <c r="F32" i="6"/>
  <c r="F22" i="6"/>
  <c r="F7" i="6"/>
  <c r="F27" i="6"/>
  <c r="F30" i="6"/>
  <c r="F24" i="6"/>
  <c r="F34" i="6"/>
  <c r="F26" i="6"/>
  <c r="AB9" i="6" l="1"/>
  <c r="AB11" i="6"/>
  <c r="AB16" i="6"/>
  <c r="AB15" i="6"/>
  <c r="AB33" i="6"/>
  <c r="AB26" i="6"/>
  <c r="AB25" i="6"/>
  <c r="AB34" i="6"/>
  <c r="AB17" i="6"/>
  <c r="AB7" i="6"/>
  <c r="AB32" i="6"/>
  <c r="AB21" i="4"/>
  <c r="AB19" i="4"/>
  <c r="AB29" i="4"/>
  <c r="AB27" i="4"/>
  <c r="AB9" i="4"/>
  <c r="AB30" i="4"/>
  <c r="AB26" i="4"/>
  <c r="AB45" i="1"/>
  <c r="AB25" i="1"/>
  <c r="AB50" i="1"/>
  <c r="AB47" i="1"/>
  <c r="AB48" i="1"/>
  <c r="AB43" i="1"/>
  <c r="AB29" i="1"/>
  <c r="AB41" i="1"/>
  <c r="AB23" i="1"/>
  <c r="AB7" i="1"/>
  <c r="AB28" i="4"/>
  <c r="AB4" i="4"/>
  <c r="AB6" i="1"/>
  <c r="AB4" i="1"/>
  <c r="AB19" i="1"/>
  <c r="AB21" i="1"/>
  <c r="AB33" i="1"/>
  <c r="AB29" i="6"/>
  <c r="AB24" i="6"/>
  <c r="AB23" i="6"/>
  <c r="AB30" i="6"/>
  <c r="AB27" i="6"/>
  <c r="AB22" i="6"/>
  <c r="AB31" i="6"/>
  <c r="AB3" i="1"/>
  <c r="AB17" i="1"/>
  <c r="AB5" i="1"/>
  <c r="AB11" i="1"/>
  <c r="AB22" i="1"/>
  <c r="F29" i="4"/>
  <c r="F26" i="4"/>
  <c r="F19" i="4"/>
  <c r="F30" i="4"/>
  <c r="F21" i="4"/>
  <c r="F9" i="4"/>
  <c r="F28" i="4"/>
  <c r="F27" i="4"/>
  <c r="F40" i="4"/>
  <c r="F43" i="4"/>
  <c r="F37" i="4"/>
  <c r="F42" i="4"/>
  <c r="F39" i="4"/>
  <c r="F41" i="4"/>
  <c r="F35" i="4"/>
  <c r="F4" i="4"/>
  <c r="F14" i="4"/>
  <c r="F38" i="4"/>
  <c r="F36" i="4"/>
  <c r="F34" i="4"/>
  <c r="F11" i="4"/>
  <c r="F7" i="4"/>
  <c r="F16" i="4"/>
  <c r="F8" i="4"/>
  <c r="F22" i="4"/>
  <c r="F5" i="4"/>
  <c r="F130" i="4"/>
  <c r="F129" i="4"/>
  <c r="F128" i="4"/>
  <c r="F126" i="4"/>
  <c r="F124" i="4"/>
  <c r="F123" i="4"/>
  <c r="F122" i="4"/>
  <c r="F121" i="4"/>
  <c r="F119" i="4"/>
  <c r="F118" i="4"/>
  <c r="F116" i="4"/>
  <c r="F115" i="4"/>
  <c r="F113" i="4"/>
  <c r="F112" i="4"/>
  <c r="F111" i="4"/>
  <c r="F110" i="4"/>
  <c r="F108" i="4"/>
  <c r="F107" i="4"/>
  <c r="F106" i="4"/>
  <c r="F105" i="4"/>
  <c r="F104" i="4"/>
  <c r="F103" i="4"/>
  <c r="F101" i="4"/>
  <c r="F100" i="4"/>
  <c r="F99" i="4"/>
  <c r="F98" i="4"/>
  <c r="F97" i="4"/>
  <c r="F96" i="4"/>
  <c r="F94" i="4"/>
  <c r="F91" i="4"/>
  <c r="F90" i="4"/>
  <c r="F89" i="4"/>
  <c r="F88" i="4"/>
  <c r="F87" i="4"/>
  <c r="F86" i="4"/>
  <c r="F85" i="4"/>
  <c r="F25" i="4"/>
  <c r="F84" i="4"/>
  <c r="F83" i="4"/>
  <c r="F82" i="4"/>
  <c r="F81" i="4"/>
  <c r="F79" i="4"/>
  <c r="F77" i="4"/>
  <c r="F76" i="4"/>
  <c r="F75" i="4"/>
  <c r="F73" i="4"/>
  <c r="F72" i="4"/>
  <c r="F71" i="4"/>
  <c r="F70" i="4"/>
  <c r="F69" i="4"/>
  <c r="F68" i="4"/>
  <c r="F66" i="4"/>
  <c r="F65" i="4"/>
  <c r="F64" i="4"/>
  <c r="F62" i="4"/>
  <c r="F61" i="4"/>
  <c r="F59" i="4"/>
  <c r="F58" i="4"/>
  <c r="F57" i="4"/>
  <c r="F56" i="4"/>
  <c r="F55" i="4"/>
  <c r="F54" i="4"/>
  <c r="F53" i="4"/>
  <c r="F52" i="4"/>
  <c r="F51" i="4"/>
  <c r="F50" i="4"/>
  <c r="F49" i="4"/>
  <c r="F47" i="4"/>
  <c r="F46" i="4"/>
  <c r="F45" i="4"/>
  <c r="F44" i="4"/>
  <c r="F18" i="4"/>
  <c r="F93" i="4"/>
  <c r="F120" i="4"/>
  <c r="F63" i="4"/>
  <c r="F10" i="4"/>
  <c r="F127" i="4"/>
  <c r="F92" i="4"/>
  <c r="F109" i="4"/>
  <c r="F12" i="4"/>
  <c r="F74" i="4"/>
  <c r="F117" i="4"/>
  <c r="F114" i="4"/>
  <c r="F80" i="4"/>
  <c r="F15" i="4"/>
  <c r="F60" i="4"/>
  <c r="F95" i="4"/>
  <c r="F48" i="4"/>
  <c r="F102" i="4"/>
  <c r="F125" i="4"/>
  <c r="F78" i="4"/>
  <c r="F67" i="4"/>
  <c r="F23" i="4"/>
  <c r="F20" i="4"/>
  <c r="F6" i="4"/>
  <c r="F13" i="4"/>
  <c r="F17" i="4"/>
  <c r="AA37" i="1" l="1"/>
  <c r="Z37" i="1"/>
  <c r="Y37" i="1"/>
  <c r="X37" i="1"/>
  <c r="U37" i="1"/>
  <c r="T37" i="1"/>
  <c r="S37" i="1"/>
  <c r="F37" i="1"/>
  <c r="AB37" i="1" l="1"/>
  <c r="X18" i="4"/>
  <c r="X10" i="4"/>
  <c r="X12" i="4"/>
  <c r="X15" i="4"/>
  <c r="X20" i="4"/>
  <c r="Q1" i="4" l="1"/>
  <c r="O1" i="4"/>
  <c r="M1" i="4"/>
  <c r="I1" i="4"/>
  <c r="AA28" i="6" l="1"/>
  <c r="Z28" i="6"/>
  <c r="Y28" i="6"/>
  <c r="X28" i="6"/>
  <c r="U28" i="6"/>
  <c r="T28" i="6"/>
  <c r="S28" i="6"/>
  <c r="F28" i="6"/>
  <c r="AA81" i="6"/>
  <c r="Z81" i="6"/>
  <c r="Y81" i="6"/>
  <c r="X81" i="6"/>
  <c r="U81" i="6"/>
  <c r="T81" i="6"/>
  <c r="S81" i="6"/>
  <c r="F81" i="6"/>
  <c r="AA103" i="6"/>
  <c r="Z103" i="6"/>
  <c r="Y103" i="6"/>
  <c r="X103" i="6"/>
  <c r="U103" i="6"/>
  <c r="T103" i="6"/>
  <c r="S103" i="6"/>
  <c r="F103" i="6"/>
  <c r="AA89" i="6"/>
  <c r="Z89" i="6"/>
  <c r="Y89" i="6"/>
  <c r="X89" i="6"/>
  <c r="U89" i="6"/>
  <c r="T89" i="6"/>
  <c r="S89" i="6"/>
  <c r="F89" i="6"/>
  <c r="AA39" i="6"/>
  <c r="Z39" i="6"/>
  <c r="Y39" i="6"/>
  <c r="X39" i="6"/>
  <c r="U39" i="6"/>
  <c r="T39" i="6"/>
  <c r="S39" i="6"/>
  <c r="F39" i="6"/>
  <c r="AA93" i="6"/>
  <c r="Z93" i="6"/>
  <c r="Y93" i="6"/>
  <c r="X93" i="6"/>
  <c r="U93" i="6"/>
  <c r="T93" i="6"/>
  <c r="S93" i="6"/>
  <c r="F93" i="6"/>
  <c r="F36" i="6"/>
  <c r="Q1" i="6"/>
  <c r="O1" i="6"/>
  <c r="M1" i="6"/>
  <c r="K1" i="6"/>
  <c r="I1" i="6"/>
  <c r="G1" i="6"/>
  <c r="F145" i="1"/>
  <c r="AB93" i="6" l="1"/>
  <c r="AB81" i="6"/>
  <c r="AB28" i="6"/>
  <c r="AB103" i="6"/>
  <c r="AB89" i="6"/>
  <c r="AB39" i="6"/>
  <c r="AA83" i="6"/>
  <c r="Z83" i="6"/>
  <c r="Y83" i="6"/>
  <c r="X83" i="6"/>
  <c r="U83" i="6"/>
  <c r="T83" i="6"/>
  <c r="S83" i="6"/>
  <c r="F83" i="6"/>
  <c r="AA80" i="6"/>
  <c r="Z80" i="6"/>
  <c r="Y80" i="6"/>
  <c r="X80" i="6"/>
  <c r="U80" i="6"/>
  <c r="T80" i="6"/>
  <c r="S80" i="6"/>
  <c r="F80" i="6"/>
  <c r="AA48" i="6"/>
  <c r="Z48" i="6"/>
  <c r="Y48" i="6"/>
  <c r="X48" i="6"/>
  <c r="U48" i="6"/>
  <c r="T48" i="6"/>
  <c r="S48" i="6"/>
  <c r="F48" i="6"/>
  <c r="AA45" i="6"/>
  <c r="Z45" i="6"/>
  <c r="Y45" i="6"/>
  <c r="X45" i="6"/>
  <c r="U45" i="6"/>
  <c r="T45" i="6"/>
  <c r="S45" i="6"/>
  <c r="F45" i="6"/>
  <c r="F19" i="1"/>
  <c r="F136" i="1"/>
  <c r="F134" i="1"/>
  <c r="F92" i="1"/>
  <c r="F89" i="1"/>
  <c r="AA25" i="4"/>
  <c r="Z25" i="4"/>
  <c r="Y25" i="4"/>
  <c r="X25" i="4"/>
  <c r="U25" i="4"/>
  <c r="T25" i="4"/>
  <c r="S25" i="4"/>
  <c r="AA17" i="4"/>
  <c r="Z17" i="4"/>
  <c r="Y17" i="4"/>
  <c r="X17" i="4"/>
  <c r="U17" i="4"/>
  <c r="T17" i="4"/>
  <c r="S17" i="4"/>
  <c r="AB17" i="4" l="1"/>
  <c r="AB25" i="4"/>
  <c r="AB45" i="6"/>
  <c r="AB48" i="6"/>
  <c r="AB80" i="6"/>
  <c r="AB83" i="6"/>
  <c r="AA71" i="6"/>
  <c r="Z71" i="6"/>
  <c r="Y71" i="6"/>
  <c r="X71" i="6"/>
  <c r="U71" i="6"/>
  <c r="T71" i="6"/>
  <c r="S71" i="6"/>
  <c r="F71" i="6"/>
  <c r="AA70" i="6"/>
  <c r="Z70" i="6"/>
  <c r="Y70" i="6"/>
  <c r="X70" i="6"/>
  <c r="U70" i="6"/>
  <c r="T70" i="6"/>
  <c r="S70" i="6"/>
  <c r="F70" i="6"/>
  <c r="AA68" i="6"/>
  <c r="Z68" i="6"/>
  <c r="Y68" i="6"/>
  <c r="X68" i="6"/>
  <c r="U68" i="6"/>
  <c r="T68" i="6"/>
  <c r="S68" i="6"/>
  <c r="F68" i="6"/>
  <c r="S36" i="6"/>
  <c r="T36" i="6"/>
  <c r="U36" i="6"/>
  <c r="X36" i="6"/>
  <c r="Y36" i="6"/>
  <c r="Z36" i="6"/>
  <c r="AA36" i="6"/>
  <c r="F120" i="1"/>
  <c r="F119" i="1"/>
  <c r="F116" i="1"/>
  <c r="AB71" i="6" l="1"/>
  <c r="AB70" i="6"/>
  <c r="AB36" i="6"/>
  <c r="AB68" i="6"/>
  <c r="F147" i="1" l="1"/>
  <c r="F38" i="1"/>
  <c r="F149" i="1"/>
  <c r="F133" i="1"/>
  <c r="F109" i="1"/>
  <c r="AA90" i="6"/>
  <c r="Z90" i="6"/>
  <c r="Y90" i="6"/>
  <c r="X90" i="6"/>
  <c r="U90" i="6"/>
  <c r="T90" i="6"/>
  <c r="S90" i="6"/>
  <c r="AA53" i="6"/>
  <c r="Z53" i="6"/>
  <c r="Y53" i="6"/>
  <c r="X53" i="6"/>
  <c r="U53" i="6"/>
  <c r="T53" i="6"/>
  <c r="S53" i="6"/>
  <c r="AA92" i="6"/>
  <c r="Z92" i="6"/>
  <c r="Y92" i="6"/>
  <c r="X92" i="6"/>
  <c r="U92" i="6"/>
  <c r="T92" i="6"/>
  <c r="S92" i="6"/>
  <c r="AA79" i="6"/>
  <c r="Z79" i="6"/>
  <c r="Y79" i="6"/>
  <c r="X79" i="6"/>
  <c r="U79" i="6"/>
  <c r="T79" i="6"/>
  <c r="S79" i="6"/>
  <c r="AA62" i="6"/>
  <c r="Z62" i="6"/>
  <c r="Y62" i="6"/>
  <c r="X62" i="6"/>
  <c r="U62" i="6"/>
  <c r="T62" i="6"/>
  <c r="S62" i="6"/>
  <c r="F90" i="6"/>
  <c r="F53" i="6"/>
  <c r="F92" i="6"/>
  <c r="F79" i="6"/>
  <c r="F62" i="6"/>
  <c r="AB62" i="6" l="1"/>
  <c r="AB79" i="6"/>
  <c r="AB92" i="6"/>
  <c r="AB53" i="6"/>
  <c r="AB90" i="6"/>
  <c r="F44" i="1" l="1"/>
  <c r="AA31" i="1"/>
  <c r="Z31" i="1"/>
  <c r="Y31" i="1"/>
  <c r="X31" i="1"/>
  <c r="U31" i="1"/>
  <c r="T31" i="1"/>
  <c r="S31" i="1"/>
  <c r="F31" i="1"/>
  <c r="F117" i="1"/>
  <c r="F67" i="6"/>
  <c r="F47" i="6"/>
  <c r="F69" i="6"/>
  <c r="AA67" i="6"/>
  <c r="Z67" i="6"/>
  <c r="Y67" i="6"/>
  <c r="X67" i="6"/>
  <c r="U67" i="6"/>
  <c r="T67" i="6"/>
  <c r="S67" i="6"/>
  <c r="AA47" i="6"/>
  <c r="Z47" i="6"/>
  <c r="Y47" i="6"/>
  <c r="X47" i="6"/>
  <c r="U47" i="6"/>
  <c r="T47" i="6"/>
  <c r="S47" i="6"/>
  <c r="AA69" i="6"/>
  <c r="Z69" i="6"/>
  <c r="Y69" i="6"/>
  <c r="X69" i="6"/>
  <c r="U69" i="6"/>
  <c r="T69" i="6"/>
  <c r="S69" i="6"/>
  <c r="AA10" i="6"/>
  <c r="Z10" i="6"/>
  <c r="Y10" i="6"/>
  <c r="X10" i="6"/>
  <c r="U10" i="6"/>
  <c r="T10" i="6"/>
  <c r="S10" i="6"/>
  <c r="AB10" i="6" l="1"/>
  <c r="AB47" i="6"/>
  <c r="AB67" i="6"/>
  <c r="AB69" i="6"/>
  <c r="AB31" i="1"/>
  <c r="F10" i="6"/>
  <c r="F91" i="1" l="1"/>
  <c r="AA82" i="6" l="1"/>
  <c r="Z82" i="6"/>
  <c r="Y82" i="6"/>
  <c r="X82" i="6"/>
  <c r="U82" i="6"/>
  <c r="T82" i="6"/>
  <c r="S82" i="6"/>
  <c r="AA102" i="6"/>
  <c r="Z102" i="6"/>
  <c r="Y102" i="6"/>
  <c r="X102" i="6"/>
  <c r="U102" i="6"/>
  <c r="T102" i="6"/>
  <c r="S102" i="6"/>
  <c r="AA87" i="6"/>
  <c r="Z87" i="6"/>
  <c r="Y87" i="6"/>
  <c r="X87" i="6"/>
  <c r="U87" i="6"/>
  <c r="T87" i="6"/>
  <c r="S87" i="6"/>
  <c r="AA73" i="6"/>
  <c r="Z73" i="6"/>
  <c r="Y73" i="6"/>
  <c r="X73" i="6"/>
  <c r="U73" i="6"/>
  <c r="T73" i="6"/>
  <c r="S73" i="6"/>
  <c r="AA74" i="6"/>
  <c r="Z74" i="6"/>
  <c r="Y74" i="6"/>
  <c r="X74" i="6"/>
  <c r="U74" i="6"/>
  <c r="T74" i="6"/>
  <c r="S74" i="6"/>
  <c r="AA64" i="6"/>
  <c r="Z64" i="6"/>
  <c r="Y64" i="6"/>
  <c r="X64" i="6"/>
  <c r="U64" i="6"/>
  <c r="T64" i="6"/>
  <c r="S64" i="6"/>
  <c r="F82" i="6"/>
  <c r="F102" i="6"/>
  <c r="F87" i="6"/>
  <c r="F73" i="6"/>
  <c r="F74" i="6"/>
  <c r="F64" i="6"/>
  <c r="AB87" i="6" l="1"/>
  <c r="AB64" i="6"/>
  <c r="AB74" i="6"/>
  <c r="AB82" i="6"/>
  <c r="AB73" i="6"/>
  <c r="AB102" i="6"/>
  <c r="F55" i="1"/>
  <c r="F135" i="1"/>
  <c r="F165" i="1"/>
  <c r="F142" i="1"/>
  <c r="F123" i="1"/>
  <c r="F124" i="1"/>
  <c r="F111" i="1"/>
  <c r="F60" i="6" l="1"/>
  <c r="AA58" i="6" l="1"/>
  <c r="Z58" i="6"/>
  <c r="Y58" i="6"/>
  <c r="X58" i="6"/>
  <c r="U58" i="6"/>
  <c r="T58" i="6"/>
  <c r="S58" i="6"/>
  <c r="F58" i="6"/>
  <c r="AA61" i="6"/>
  <c r="Z61" i="6"/>
  <c r="Y61" i="6"/>
  <c r="X61" i="6"/>
  <c r="U61" i="6"/>
  <c r="T61" i="6"/>
  <c r="S61" i="6"/>
  <c r="F61" i="6"/>
  <c r="AA97" i="6"/>
  <c r="Z97" i="6"/>
  <c r="Y97" i="6"/>
  <c r="X97" i="6"/>
  <c r="U97" i="6"/>
  <c r="T97" i="6"/>
  <c r="S97" i="6"/>
  <c r="F97" i="6"/>
  <c r="F106" i="1"/>
  <c r="F108" i="1"/>
  <c r="F156" i="1"/>
  <c r="AB58" i="6" l="1"/>
  <c r="AB61" i="6"/>
  <c r="AB97" i="6"/>
  <c r="F107" i="1"/>
  <c r="AA60" i="6" l="1"/>
  <c r="Z60" i="6"/>
  <c r="Y60" i="6"/>
  <c r="X60" i="6"/>
  <c r="U60" i="6"/>
  <c r="T60" i="6"/>
  <c r="S60" i="6"/>
  <c r="AB60" i="6" l="1"/>
  <c r="AA98" i="6"/>
  <c r="Z98" i="6"/>
  <c r="Y98" i="6"/>
  <c r="X98" i="6"/>
  <c r="U98" i="6"/>
  <c r="T98" i="6"/>
  <c r="S98" i="6"/>
  <c r="F98" i="6"/>
  <c r="AA63" i="6"/>
  <c r="Z63" i="6"/>
  <c r="Y63" i="6"/>
  <c r="X63" i="6"/>
  <c r="U63" i="6"/>
  <c r="T63" i="6"/>
  <c r="S63" i="6"/>
  <c r="F63" i="6"/>
  <c r="AB63" i="6" l="1"/>
  <c r="AB98" i="6"/>
  <c r="F83" i="1"/>
  <c r="F110" i="1"/>
  <c r="F42" i="6" l="1"/>
  <c r="F66" i="6"/>
  <c r="F65" i="6"/>
  <c r="AA42" i="6"/>
  <c r="Z42" i="6"/>
  <c r="Y42" i="6"/>
  <c r="X42" i="6"/>
  <c r="U42" i="6"/>
  <c r="T42" i="6"/>
  <c r="S42" i="6"/>
  <c r="AA66" i="6"/>
  <c r="Z66" i="6"/>
  <c r="Y66" i="6"/>
  <c r="X66" i="6"/>
  <c r="U66" i="6"/>
  <c r="T66" i="6"/>
  <c r="S66" i="6"/>
  <c r="F79" i="1"/>
  <c r="AB66" i="6" l="1"/>
  <c r="AB42" i="6"/>
  <c r="AA20" i="1" l="1"/>
  <c r="Z20" i="1"/>
  <c r="Y20" i="1"/>
  <c r="X20" i="1"/>
  <c r="U20" i="1"/>
  <c r="T20" i="1"/>
  <c r="S20" i="1"/>
  <c r="F20" i="1"/>
  <c r="AA12" i="1"/>
  <c r="Z12" i="1"/>
  <c r="Y12" i="1"/>
  <c r="X12" i="1"/>
  <c r="U12" i="1"/>
  <c r="T12" i="1"/>
  <c r="S12" i="1"/>
  <c r="F12" i="1"/>
  <c r="AB12" i="1" l="1"/>
  <c r="AB20" i="1"/>
  <c r="AA86" i="6" l="1"/>
  <c r="Z86" i="6"/>
  <c r="Y86" i="6"/>
  <c r="X86" i="6"/>
  <c r="U86" i="6"/>
  <c r="T86" i="6"/>
  <c r="S86" i="6"/>
  <c r="F86" i="6"/>
  <c r="AA78" i="6"/>
  <c r="Z78" i="6"/>
  <c r="Y78" i="6"/>
  <c r="X78" i="6"/>
  <c r="U78" i="6"/>
  <c r="T78" i="6"/>
  <c r="S78" i="6"/>
  <c r="F78" i="6"/>
  <c r="AA106" i="6"/>
  <c r="Z106" i="6"/>
  <c r="Y106" i="6"/>
  <c r="X106" i="6"/>
  <c r="U106" i="6"/>
  <c r="T106" i="6"/>
  <c r="S106" i="6"/>
  <c r="F106" i="6"/>
  <c r="AA50" i="6"/>
  <c r="Z50" i="6"/>
  <c r="Y50" i="6"/>
  <c r="X50" i="6"/>
  <c r="U50" i="6"/>
  <c r="T50" i="6"/>
  <c r="S50" i="6"/>
  <c r="F50" i="6"/>
  <c r="AA40" i="6"/>
  <c r="Z40" i="6"/>
  <c r="Y40" i="6"/>
  <c r="X40" i="6"/>
  <c r="U40" i="6"/>
  <c r="T40" i="6"/>
  <c r="S40" i="6"/>
  <c r="F40" i="6"/>
  <c r="AA84" i="6"/>
  <c r="Z84" i="6"/>
  <c r="Y84" i="6"/>
  <c r="X84" i="6"/>
  <c r="U84" i="6"/>
  <c r="T84" i="6"/>
  <c r="S84" i="6"/>
  <c r="F84" i="6"/>
  <c r="F87" i="1"/>
  <c r="F40" i="1"/>
  <c r="F132" i="1"/>
  <c r="F141" i="1"/>
  <c r="F175" i="1"/>
  <c r="F94" i="1"/>
  <c r="AB86" i="6" l="1"/>
  <c r="AB78" i="6"/>
  <c r="AB106" i="6"/>
  <c r="AB50" i="6"/>
  <c r="AB40" i="6"/>
  <c r="AB84" i="6"/>
  <c r="F128" i="1" l="1"/>
  <c r="F76" i="1"/>
  <c r="F103" i="1"/>
  <c r="F101" i="1"/>
  <c r="F69" i="1"/>
  <c r="F150" i="1"/>
  <c r="F102" i="1"/>
  <c r="F64" i="1"/>
  <c r="F58" i="1"/>
  <c r="AA9" i="1"/>
  <c r="Z9" i="1"/>
  <c r="Y9" i="1"/>
  <c r="X9" i="1"/>
  <c r="U9" i="1"/>
  <c r="T9" i="1"/>
  <c r="S9" i="1"/>
  <c r="F9" i="1"/>
  <c r="F163" i="1"/>
  <c r="F105" i="1"/>
  <c r="F144" i="1"/>
  <c r="F84" i="1"/>
  <c r="F169" i="1"/>
  <c r="F125" i="1"/>
  <c r="F88" i="1"/>
  <c r="F56" i="6"/>
  <c r="F54" i="6"/>
  <c r="F35" i="6"/>
  <c r="F94" i="6"/>
  <c r="F55" i="6"/>
  <c r="F59" i="6"/>
  <c r="F38" i="6"/>
  <c r="F51" i="6"/>
  <c r="F101" i="6"/>
  <c r="F57" i="6"/>
  <c r="F88" i="6"/>
  <c r="F43" i="6"/>
  <c r="F75" i="6"/>
  <c r="F37" i="6"/>
  <c r="AA56" i="6"/>
  <c r="Z56" i="6"/>
  <c r="Y56" i="6"/>
  <c r="X56" i="6"/>
  <c r="U56" i="6"/>
  <c r="T56" i="6"/>
  <c r="S56" i="6"/>
  <c r="AA54" i="6"/>
  <c r="Z54" i="6"/>
  <c r="Y54" i="6"/>
  <c r="X54" i="6"/>
  <c r="U54" i="6"/>
  <c r="T54" i="6"/>
  <c r="S54" i="6"/>
  <c r="AA101" i="6"/>
  <c r="Z101" i="6"/>
  <c r="Y101" i="6"/>
  <c r="X101" i="6"/>
  <c r="U101" i="6"/>
  <c r="T101" i="6"/>
  <c r="S101" i="6"/>
  <c r="AA35" i="6"/>
  <c r="Z35" i="6"/>
  <c r="Y35" i="6"/>
  <c r="X35" i="6"/>
  <c r="U35" i="6"/>
  <c r="T35" i="6"/>
  <c r="S35" i="6"/>
  <c r="AA94" i="6"/>
  <c r="Z94" i="6"/>
  <c r="Y94" i="6"/>
  <c r="X94" i="6"/>
  <c r="U94" i="6"/>
  <c r="T94" i="6"/>
  <c r="S94" i="6"/>
  <c r="AA75" i="6"/>
  <c r="Z75" i="6"/>
  <c r="Y75" i="6"/>
  <c r="X75" i="6"/>
  <c r="U75" i="6"/>
  <c r="T75" i="6"/>
  <c r="S75" i="6"/>
  <c r="AA38" i="6"/>
  <c r="Z38" i="6"/>
  <c r="Y38" i="6"/>
  <c r="X38" i="6"/>
  <c r="U38" i="6"/>
  <c r="T38" i="6"/>
  <c r="S38" i="6"/>
  <c r="AA37" i="6"/>
  <c r="Z37" i="6"/>
  <c r="Y37" i="6"/>
  <c r="X37" i="6"/>
  <c r="U37" i="6"/>
  <c r="T37" i="6"/>
  <c r="S37" i="6"/>
  <c r="AA105" i="6"/>
  <c r="Z105" i="6"/>
  <c r="Y105" i="6"/>
  <c r="X105" i="6"/>
  <c r="U105" i="6"/>
  <c r="T105" i="6"/>
  <c r="S105" i="6"/>
  <c r="AB75" i="6" l="1"/>
  <c r="AB54" i="6"/>
  <c r="AB105" i="6"/>
  <c r="AB37" i="6"/>
  <c r="AB38" i="6"/>
  <c r="AB101" i="6"/>
  <c r="AB94" i="6"/>
  <c r="AB56" i="6"/>
  <c r="AB35" i="6"/>
  <c r="AB9" i="1"/>
  <c r="F73" i="1" l="1"/>
  <c r="F112" i="1"/>
  <c r="AA99" i="6"/>
  <c r="AA49" i="6"/>
  <c r="AA55" i="6"/>
  <c r="AA65" i="6"/>
  <c r="AA76" i="6"/>
  <c r="AA57" i="6"/>
  <c r="AA104" i="6"/>
  <c r="AA96" i="6"/>
  <c r="AA100" i="6"/>
  <c r="AA91" i="6"/>
  <c r="AA72" i="6"/>
  <c r="AA52" i="6"/>
  <c r="AA85" i="6"/>
  <c r="AA44" i="6"/>
  <c r="AA43" i="6"/>
  <c r="AA95" i="6"/>
  <c r="AA77" i="6"/>
  <c r="AA41" i="6"/>
  <c r="AA59" i="6"/>
  <c r="AA88" i="6"/>
  <c r="AA51" i="6"/>
  <c r="AA46" i="6"/>
  <c r="AA14" i="4"/>
  <c r="AA11" i="4"/>
  <c r="AA7" i="4"/>
  <c r="AA16" i="4"/>
  <c r="AA8" i="4"/>
  <c r="AA22" i="4"/>
  <c r="AA5" i="4"/>
  <c r="AA10" i="4"/>
  <c r="AA12" i="4"/>
  <c r="AA15" i="4"/>
  <c r="AA13" i="4"/>
  <c r="AA6" i="4"/>
  <c r="AA3" i="4"/>
  <c r="AA20" i="4"/>
  <c r="AA18" i="4"/>
  <c r="AA35" i="1"/>
  <c r="AA10" i="1"/>
  <c r="AA16" i="1"/>
  <c r="AA14" i="1"/>
  <c r="AA8" i="1"/>
  <c r="AA13" i="1"/>
  <c r="F81" i="1"/>
  <c r="Z57" i="6" l="1"/>
  <c r="Y57" i="6"/>
  <c r="X57" i="6"/>
  <c r="U57" i="6"/>
  <c r="T57" i="6"/>
  <c r="S57" i="6"/>
  <c r="AB57" i="6" l="1"/>
  <c r="Z14" i="4" l="1"/>
  <c r="Y14" i="4"/>
  <c r="Z11" i="4"/>
  <c r="Y11" i="4"/>
  <c r="Z7" i="4"/>
  <c r="Y7" i="4"/>
  <c r="Z16" i="4"/>
  <c r="Y16" i="4"/>
  <c r="Z8" i="4"/>
  <c r="Y8" i="4"/>
  <c r="Z22" i="4"/>
  <c r="Y22" i="4"/>
  <c r="Z5" i="4"/>
  <c r="Y5" i="4"/>
  <c r="Z10" i="4"/>
  <c r="Y10" i="4"/>
  <c r="Z12" i="4"/>
  <c r="Y12" i="4"/>
  <c r="Z15" i="4"/>
  <c r="Y15" i="4"/>
  <c r="Z13" i="4"/>
  <c r="Y13" i="4"/>
  <c r="Z6" i="4"/>
  <c r="Y6" i="4"/>
  <c r="Z3" i="4"/>
  <c r="Y3" i="4"/>
  <c r="Z20" i="4"/>
  <c r="Y20" i="4"/>
  <c r="Z18" i="4"/>
  <c r="Y18" i="4"/>
  <c r="U14" i="4"/>
  <c r="T14" i="4"/>
  <c r="S14" i="4"/>
  <c r="U11" i="4"/>
  <c r="T11" i="4"/>
  <c r="S11" i="4"/>
  <c r="U7" i="4"/>
  <c r="T7" i="4"/>
  <c r="S7" i="4"/>
  <c r="U16" i="4"/>
  <c r="T16" i="4"/>
  <c r="S16" i="4"/>
  <c r="U8" i="4"/>
  <c r="T8" i="4"/>
  <c r="S8" i="4"/>
  <c r="U22" i="4"/>
  <c r="T22" i="4"/>
  <c r="S22" i="4"/>
  <c r="U5" i="4"/>
  <c r="T5" i="4"/>
  <c r="S5" i="4"/>
  <c r="U10" i="4"/>
  <c r="T10" i="4"/>
  <c r="S10" i="4"/>
  <c r="U12" i="4"/>
  <c r="T12" i="4"/>
  <c r="S12" i="4"/>
  <c r="U15" i="4"/>
  <c r="T15" i="4"/>
  <c r="S15" i="4"/>
  <c r="U13" i="4"/>
  <c r="T13" i="4"/>
  <c r="S13" i="4"/>
  <c r="U6" i="4"/>
  <c r="T6" i="4"/>
  <c r="S6" i="4"/>
  <c r="U3" i="4"/>
  <c r="T3" i="4"/>
  <c r="S3" i="4"/>
  <c r="U20" i="4"/>
  <c r="T20" i="4"/>
  <c r="S20" i="4"/>
  <c r="U18" i="4"/>
  <c r="T18" i="4"/>
  <c r="S18" i="4"/>
  <c r="AA155" i="4"/>
  <c r="Z155" i="4"/>
  <c r="Y155" i="4"/>
  <c r="AA154" i="4"/>
  <c r="Z154" i="4"/>
  <c r="Y154" i="4"/>
  <c r="AA153" i="4"/>
  <c r="Z153" i="4"/>
  <c r="Y153" i="4"/>
  <c r="AA152" i="4"/>
  <c r="Z152" i="4"/>
  <c r="Y152" i="4"/>
  <c r="AA151" i="4"/>
  <c r="Z151" i="4"/>
  <c r="Y151" i="4"/>
  <c r="AA150" i="4"/>
  <c r="Z150" i="4"/>
  <c r="Y150" i="4"/>
  <c r="AA149" i="4"/>
  <c r="Z149" i="4"/>
  <c r="Y149" i="4"/>
  <c r="AA148" i="4"/>
  <c r="Z148" i="4"/>
  <c r="Y148" i="4"/>
  <c r="AA147" i="4"/>
  <c r="Z147" i="4"/>
  <c r="Y147" i="4"/>
  <c r="AA146" i="4"/>
  <c r="Z146" i="4"/>
  <c r="Y146" i="4"/>
  <c r="AA145" i="4"/>
  <c r="Z145" i="4"/>
  <c r="Y145" i="4"/>
  <c r="AA144" i="4"/>
  <c r="Z144" i="4"/>
  <c r="Y144" i="4"/>
  <c r="AA143" i="4"/>
  <c r="Z143" i="4"/>
  <c r="Y143" i="4"/>
  <c r="AA142" i="4"/>
  <c r="Z142" i="4"/>
  <c r="Y142" i="4"/>
  <c r="AA141" i="4"/>
  <c r="Z141" i="4"/>
  <c r="Y141" i="4"/>
  <c r="AA140" i="4"/>
  <c r="Z140" i="4"/>
  <c r="Y140" i="4"/>
  <c r="AA139" i="4"/>
  <c r="Z139" i="4"/>
  <c r="Y139" i="4"/>
  <c r="AA138" i="4"/>
  <c r="Z138" i="4"/>
  <c r="Y138" i="4"/>
  <c r="AA137" i="4"/>
  <c r="Z137" i="4"/>
  <c r="Y137" i="4"/>
  <c r="AA136" i="4"/>
  <c r="Z136" i="4"/>
  <c r="Y136" i="4"/>
  <c r="AA135" i="4"/>
  <c r="Z135" i="4"/>
  <c r="Y135" i="4"/>
  <c r="AA134" i="4"/>
  <c r="Z134" i="4"/>
  <c r="Y134" i="4"/>
  <c r="AA133" i="4"/>
  <c r="Z133" i="4"/>
  <c r="Y133" i="4"/>
  <c r="AA132" i="4"/>
  <c r="Z132" i="4"/>
  <c r="Y132" i="4"/>
  <c r="AA131" i="4"/>
  <c r="Z131" i="4"/>
  <c r="Y131" i="4"/>
  <c r="U154" i="4"/>
  <c r="T154" i="4"/>
  <c r="S154" i="4"/>
  <c r="U153" i="4"/>
  <c r="T153" i="4"/>
  <c r="S153" i="4"/>
  <c r="U152" i="4"/>
  <c r="T152" i="4"/>
  <c r="S152" i="4"/>
  <c r="U151" i="4"/>
  <c r="T151" i="4"/>
  <c r="S151" i="4"/>
  <c r="U150" i="4"/>
  <c r="T150" i="4"/>
  <c r="S150" i="4"/>
  <c r="U149" i="4"/>
  <c r="T149" i="4"/>
  <c r="S149" i="4"/>
  <c r="U148" i="4"/>
  <c r="T148" i="4"/>
  <c r="S148" i="4"/>
  <c r="U147" i="4"/>
  <c r="T147" i="4"/>
  <c r="S147" i="4"/>
  <c r="U146" i="4"/>
  <c r="T146" i="4"/>
  <c r="S146" i="4"/>
  <c r="U145" i="4"/>
  <c r="T145" i="4"/>
  <c r="S145" i="4"/>
  <c r="U144" i="4"/>
  <c r="T144" i="4"/>
  <c r="S144" i="4"/>
  <c r="U143" i="4"/>
  <c r="T143" i="4"/>
  <c r="S143" i="4"/>
  <c r="U142" i="4"/>
  <c r="T142" i="4"/>
  <c r="S142" i="4"/>
  <c r="U141" i="4"/>
  <c r="T141" i="4"/>
  <c r="S141" i="4"/>
  <c r="U140" i="4"/>
  <c r="T140" i="4"/>
  <c r="S140" i="4"/>
  <c r="U139" i="4"/>
  <c r="T139" i="4"/>
  <c r="S139" i="4"/>
  <c r="U138" i="4"/>
  <c r="T138" i="4"/>
  <c r="S138" i="4"/>
  <c r="U137" i="4"/>
  <c r="T137" i="4"/>
  <c r="S137" i="4"/>
  <c r="U136" i="4"/>
  <c r="T136" i="4"/>
  <c r="S136" i="4"/>
  <c r="U135" i="4"/>
  <c r="T135" i="4"/>
  <c r="S135" i="4"/>
  <c r="U134" i="4"/>
  <c r="T134" i="4"/>
  <c r="S134" i="4"/>
  <c r="U133" i="4"/>
  <c r="T133" i="4"/>
  <c r="S133" i="4"/>
  <c r="U132" i="4"/>
  <c r="T132" i="4"/>
  <c r="S132" i="4"/>
  <c r="U131" i="4"/>
  <c r="T131" i="4"/>
  <c r="S131" i="4"/>
  <c r="Z99" i="6"/>
  <c r="Y99" i="6"/>
  <c r="Z49" i="6"/>
  <c r="Y49" i="6"/>
  <c r="Z55" i="6"/>
  <c r="Y55" i="6"/>
  <c r="Z65" i="6"/>
  <c r="Y65" i="6"/>
  <c r="Z76" i="6"/>
  <c r="Y76" i="6"/>
  <c r="Z104" i="6"/>
  <c r="Y104" i="6"/>
  <c r="Z96" i="6"/>
  <c r="Y96" i="6"/>
  <c r="Z43" i="6"/>
  <c r="Y43" i="6"/>
  <c r="Z100" i="6"/>
  <c r="Y100" i="6"/>
  <c r="Z44" i="6"/>
  <c r="Y44" i="6"/>
  <c r="Z77" i="6"/>
  <c r="Y77" i="6"/>
  <c r="Z91" i="6"/>
  <c r="Y91" i="6"/>
  <c r="Z41" i="6"/>
  <c r="Y41" i="6"/>
  <c r="Z72" i="6"/>
  <c r="Y72" i="6"/>
  <c r="Z95" i="6"/>
  <c r="Y95" i="6"/>
  <c r="Z59" i="6"/>
  <c r="Y59" i="6"/>
  <c r="Z52" i="6"/>
  <c r="Y52" i="6"/>
  <c r="Z85" i="6"/>
  <c r="Y85" i="6"/>
  <c r="Z46" i="6"/>
  <c r="Y46" i="6"/>
  <c r="Z88" i="6"/>
  <c r="Y88" i="6"/>
  <c r="Z51" i="6"/>
  <c r="Y51" i="6"/>
  <c r="U99" i="6"/>
  <c r="T99" i="6"/>
  <c r="S99" i="6"/>
  <c r="U49" i="6"/>
  <c r="T49" i="6"/>
  <c r="S49" i="6"/>
  <c r="U55" i="6"/>
  <c r="T55" i="6"/>
  <c r="S55" i="6"/>
  <c r="U65" i="6"/>
  <c r="T65" i="6"/>
  <c r="S65" i="6"/>
  <c r="U76" i="6"/>
  <c r="T76" i="6"/>
  <c r="S76" i="6"/>
  <c r="U104" i="6"/>
  <c r="T104" i="6"/>
  <c r="S104" i="6"/>
  <c r="U96" i="6"/>
  <c r="T96" i="6"/>
  <c r="S96" i="6"/>
  <c r="U43" i="6"/>
  <c r="T43" i="6"/>
  <c r="S43" i="6"/>
  <c r="U100" i="6"/>
  <c r="T100" i="6"/>
  <c r="S100" i="6"/>
  <c r="U44" i="6"/>
  <c r="T44" i="6"/>
  <c r="S44" i="6"/>
  <c r="U77" i="6"/>
  <c r="T77" i="6"/>
  <c r="S77" i="6"/>
  <c r="U91" i="6"/>
  <c r="T91" i="6"/>
  <c r="S91" i="6"/>
  <c r="U41" i="6"/>
  <c r="T41" i="6"/>
  <c r="S41" i="6"/>
  <c r="U72" i="6"/>
  <c r="T72" i="6"/>
  <c r="S72" i="6"/>
  <c r="U95" i="6"/>
  <c r="T95" i="6"/>
  <c r="S95" i="6"/>
  <c r="U59" i="6"/>
  <c r="T59" i="6"/>
  <c r="S59" i="6"/>
  <c r="U52" i="6"/>
  <c r="T52" i="6"/>
  <c r="S52" i="6"/>
  <c r="U85" i="6"/>
  <c r="T85" i="6"/>
  <c r="S85" i="6"/>
  <c r="U46" i="6"/>
  <c r="T46" i="6"/>
  <c r="S46" i="6"/>
  <c r="U88" i="6"/>
  <c r="T88" i="6"/>
  <c r="S88" i="6"/>
  <c r="U51" i="6"/>
  <c r="T51" i="6"/>
  <c r="S51" i="6"/>
  <c r="U35" i="1" l="1"/>
  <c r="T35" i="1"/>
  <c r="S35" i="1"/>
  <c r="U10" i="1"/>
  <c r="T10" i="1"/>
  <c r="S10" i="1"/>
  <c r="U16" i="1"/>
  <c r="T16" i="1"/>
  <c r="S16" i="1"/>
  <c r="U14" i="1"/>
  <c r="T14" i="1"/>
  <c r="S14" i="1"/>
  <c r="U13" i="1"/>
  <c r="T13" i="1"/>
  <c r="S13" i="1"/>
  <c r="Z35" i="1"/>
  <c r="Y35" i="1"/>
  <c r="Z10" i="1"/>
  <c r="Y10" i="1"/>
  <c r="Z16" i="1"/>
  <c r="Y16" i="1"/>
  <c r="Z14" i="1"/>
  <c r="Y14" i="1"/>
  <c r="Z13" i="1"/>
  <c r="Y13" i="1"/>
  <c r="Z8" i="1"/>
  <c r="Y8" i="1"/>
  <c r="U8" i="1"/>
  <c r="T8" i="1"/>
  <c r="S8" i="1"/>
  <c r="F171" i="1" l="1"/>
  <c r="F158" i="1"/>
  <c r="F93" i="1"/>
  <c r="F36" i="1"/>
  <c r="F129" i="1"/>
  <c r="F166" i="1"/>
  <c r="F153" i="1"/>
  <c r="F148" i="1"/>
  <c r="F122" i="1"/>
  <c r="F78" i="1"/>
  <c r="X35" i="1"/>
  <c r="F35" i="1"/>
  <c r="F98" i="1"/>
  <c r="F140" i="1"/>
  <c r="F90" i="1"/>
  <c r="X10" i="1"/>
  <c r="F10" i="1"/>
  <c r="AB10" i="1" l="1"/>
  <c r="AB35" i="1"/>
  <c r="F105" i="6" l="1"/>
  <c r="X65" i="6" l="1"/>
  <c r="X43" i="6"/>
  <c r="X44" i="6"/>
  <c r="F44" i="6"/>
  <c r="X96" i="6"/>
  <c r="F96" i="6"/>
  <c r="X95" i="6"/>
  <c r="F95" i="6"/>
  <c r="X59" i="6"/>
  <c r="X99" i="6"/>
  <c r="F99" i="6"/>
  <c r="X49" i="6"/>
  <c r="F49" i="6"/>
  <c r="X104" i="6"/>
  <c r="F104" i="6"/>
  <c r="X88" i="6"/>
  <c r="X55" i="6"/>
  <c r="X51" i="6"/>
  <c r="X52" i="6"/>
  <c r="F52" i="6"/>
  <c r="X76" i="6"/>
  <c r="F76" i="6"/>
  <c r="X91" i="6"/>
  <c r="F91" i="6"/>
  <c r="X72" i="6"/>
  <c r="F72" i="6"/>
  <c r="X46" i="6"/>
  <c r="F46" i="6"/>
  <c r="X85" i="6"/>
  <c r="F85" i="6"/>
  <c r="X41" i="6"/>
  <c r="F41" i="6"/>
  <c r="X100" i="6"/>
  <c r="F100" i="6"/>
  <c r="X77" i="6"/>
  <c r="F77" i="6"/>
  <c r="AA2" i="6"/>
  <c r="Z2" i="6"/>
  <c r="Y2" i="6"/>
  <c r="U2" i="6"/>
  <c r="T2" i="6"/>
  <c r="S2" i="6"/>
  <c r="AB49" i="6" l="1"/>
  <c r="AB59" i="6"/>
  <c r="AB96" i="6"/>
  <c r="AB44" i="6"/>
  <c r="AB43" i="6"/>
  <c r="AB65" i="6"/>
  <c r="AB95" i="6"/>
  <c r="AB99" i="6"/>
  <c r="AB77" i="6"/>
  <c r="AB72" i="6"/>
  <c r="AB52" i="6"/>
  <c r="AB91" i="6"/>
  <c r="AB55" i="6"/>
  <c r="AB41" i="6"/>
  <c r="AB104" i="6"/>
  <c r="AB88" i="6"/>
  <c r="AB100" i="6"/>
  <c r="AB85" i="6"/>
  <c r="AB76" i="6"/>
  <c r="AB51" i="6"/>
  <c r="AB46" i="6"/>
  <c r="X14" i="1"/>
  <c r="AB11" i="4"/>
  <c r="AB22" i="4"/>
  <c r="AB10" i="4"/>
  <c r="X13" i="4"/>
  <c r="X6" i="4"/>
  <c r="X3" i="4"/>
  <c r="F3" i="4"/>
  <c r="AA2" i="4"/>
  <c r="Z2" i="4"/>
  <c r="Y2" i="4"/>
  <c r="U2" i="4"/>
  <c r="T2" i="4"/>
  <c r="S2" i="4"/>
  <c r="F146" i="1"/>
  <c r="F104" i="1"/>
  <c r="F34" i="1"/>
  <c r="F157" i="1"/>
  <c r="F151" i="1"/>
  <c r="F75" i="1"/>
  <c r="F173" i="1"/>
  <c r="F126" i="1"/>
  <c r="F71" i="1"/>
  <c r="F70" i="1"/>
  <c r="F172" i="1"/>
  <c r="F161" i="1"/>
  <c r="F159" i="1"/>
  <c r="F113" i="1"/>
  <c r="F174" i="1"/>
  <c r="F167" i="1"/>
  <c r="F127" i="1"/>
  <c r="F118" i="1"/>
  <c r="F100" i="1"/>
  <c r="F152" i="1"/>
  <c r="F154" i="1"/>
  <c r="F137" i="1"/>
  <c r="F85" i="1"/>
  <c r="F115" i="1"/>
  <c r="F130" i="1"/>
  <c r="F97" i="1"/>
  <c r="F99" i="1"/>
  <c r="F131" i="1"/>
  <c r="F77" i="1"/>
  <c r="F72" i="1"/>
  <c r="F143" i="1"/>
  <c r="F95" i="1"/>
  <c r="F86" i="1"/>
  <c r="F82" i="1"/>
  <c r="F68" i="1"/>
  <c r="F114" i="1"/>
  <c r="F162" i="1"/>
  <c r="F155" i="1"/>
  <c r="F80" i="1"/>
  <c r="F96" i="1"/>
  <c r="F170" i="1"/>
  <c r="F74" i="1"/>
  <c r="F139" i="1"/>
  <c r="F60" i="1"/>
  <c r="F138" i="1"/>
  <c r="F52" i="1"/>
  <c r="F67" i="1"/>
  <c r="F164" i="1"/>
  <c r="F53" i="1"/>
  <c r="F59" i="1"/>
  <c r="F168" i="1"/>
  <c r="F160" i="1"/>
  <c r="X13" i="1"/>
  <c r="F13" i="1"/>
  <c r="F121" i="1"/>
  <c r="F14" i="1"/>
  <c r="X8" i="1"/>
  <c r="F8" i="1"/>
  <c r="X16" i="1"/>
  <c r="F16" i="1"/>
  <c r="F54" i="1"/>
  <c r="AA2" i="1"/>
  <c r="Z2" i="1"/>
  <c r="Y2" i="1"/>
  <c r="U2" i="1"/>
  <c r="T2" i="1"/>
  <c r="S2" i="1"/>
  <c r="AB12" i="4" l="1"/>
  <c r="AB14" i="4"/>
  <c r="AB14" i="1"/>
  <c r="AB6" i="4"/>
  <c r="AB13" i="4"/>
  <c r="AB15" i="4"/>
  <c r="AB16" i="4"/>
  <c r="AB8" i="4"/>
  <c r="AB20" i="4"/>
  <c r="AB5" i="4"/>
  <c r="AB7" i="4"/>
  <c r="AB3" i="4"/>
  <c r="AB18" i="4"/>
  <c r="AB16" i="1"/>
  <c r="AB8" i="1"/>
  <c r="AB13" i="1"/>
  <c r="A47" i="3" l="1"/>
  <c r="A48" i="3" s="1"/>
  <c r="A49" i="3" s="1"/>
  <c r="A50" i="3" s="1"/>
  <c r="A51" i="3" s="1"/>
  <c r="A52" i="3" l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</calcChain>
</file>

<file path=xl/sharedStrings.xml><?xml version="1.0" encoding="utf-8"?>
<sst xmlns="http://schemas.openxmlformats.org/spreadsheetml/2006/main" count="893" uniqueCount="333">
  <si>
    <t>№</t>
  </si>
  <si>
    <t>Участник</t>
  </si>
  <si>
    <t>Кол-во турниров</t>
  </si>
  <si>
    <t>Кубковые очки</t>
  </si>
  <si>
    <t>О</t>
  </si>
  <si>
    <t>Аксеновский Михаил</t>
  </si>
  <si>
    <t>Вахрушев Алексей</t>
  </si>
  <si>
    <t>Духовская Татьяна</t>
  </si>
  <si>
    <t>Духовской Алексей</t>
  </si>
  <si>
    <t>Духовской Дмитрий</t>
  </si>
  <si>
    <t>Духовской Максим</t>
  </si>
  <si>
    <t>Торлопов Евгений</t>
  </si>
  <si>
    <t>Ушаков Алексей</t>
  </si>
  <si>
    <t>Янчук Илья</t>
  </si>
  <si>
    <t>Пирогов Владимир</t>
  </si>
  <si>
    <t>Бобин Евгений</t>
  </si>
  <si>
    <t>Бобина Наталья</t>
  </si>
  <si>
    <t>Бобин Егор</t>
  </si>
  <si>
    <t>Баев Владимир</t>
  </si>
  <si>
    <t>Русанов Игорь</t>
  </si>
  <si>
    <t>Горсков Феликс</t>
  </si>
  <si>
    <t>место</t>
  </si>
  <si>
    <t>группа</t>
  </si>
  <si>
    <t>рейтинг начальный</t>
  </si>
  <si>
    <t>город</t>
  </si>
  <si>
    <t>Сыктывкар</t>
  </si>
  <si>
    <t>Ухта</t>
  </si>
  <si>
    <t>Микунь</t>
  </si>
  <si>
    <t>Москва</t>
  </si>
  <si>
    <t>Объячево</t>
  </si>
  <si>
    <t>Семенюк Виталий</t>
  </si>
  <si>
    <t>Черных Олег</t>
  </si>
  <si>
    <t>Дмитриев Илья</t>
  </si>
  <si>
    <t>Бадьянов Олег</t>
  </si>
  <si>
    <t>Рубцов Алексей</t>
  </si>
  <si>
    <t>Вахнина Елена</t>
  </si>
  <si>
    <t>Пешкин Константин</t>
  </si>
  <si>
    <t>Яркова Мария</t>
  </si>
  <si>
    <t>Бойцов Алексей</t>
  </si>
  <si>
    <t>Шехонин Юра</t>
  </si>
  <si>
    <t>Ермаков Владимир</t>
  </si>
  <si>
    <t>Бородакова Светлана</t>
  </si>
  <si>
    <t>Дручин Илья</t>
  </si>
  <si>
    <t>Чеусов Андрей</t>
  </si>
  <si>
    <t>Ушакова Наталья</t>
  </si>
  <si>
    <t>Мунтян Юля</t>
  </si>
  <si>
    <t>Чеусова Марина</t>
  </si>
  <si>
    <t>Миронова Настя</t>
  </si>
  <si>
    <t>Румянцева Вика</t>
  </si>
  <si>
    <t>Черных Валентина</t>
  </si>
  <si>
    <t>Жук Наталья</t>
  </si>
  <si>
    <t>Воропаева Инна</t>
  </si>
  <si>
    <t>Мельков Константин</t>
  </si>
  <si>
    <t>Offen Jason</t>
  </si>
  <si>
    <t>Sowerby Bridge</t>
  </si>
  <si>
    <t>Наумов Эдуард</t>
  </si>
  <si>
    <t>Штумпф Виталий</t>
  </si>
  <si>
    <t>Зиновьев Андрей</t>
  </si>
  <si>
    <t>Баранов Роман</t>
  </si>
  <si>
    <t>Плетнев Павел</t>
  </si>
  <si>
    <t>Засыпкин Алексей</t>
  </si>
  <si>
    <t>Паршуков Иван</t>
  </si>
  <si>
    <t>Трифонов Иван</t>
  </si>
  <si>
    <t>Напалков Дмитрий</t>
  </si>
  <si>
    <t>Опарин Алексей</t>
  </si>
  <si>
    <t>Суровцева Екатерина</t>
  </si>
  <si>
    <t>Блошицына Дарья</t>
  </si>
  <si>
    <t>Дмитриева Татьяна</t>
  </si>
  <si>
    <t>Носова Светлана</t>
  </si>
  <si>
    <t>Бородулина Галина</t>
  </si>
  <si>
    <t>Кобдит Наталья</t>
  </si>
  <si>
    <t>Виноградова Мария</t>
  </si>
  <si>
    <t>Бушенев Кирилл</t>
  </si>
  <si>
    <t>Глазов Петр</t>
  </si>
  <si>
    <t>Некрасов Роман</t>
  </si>
  <si>
    <t>Петухов Иван</t>
  </si>
  <si>
    <t>Мельник Сергей</t>
  </si>
  <si>
    <t>Прокошев Дмитрий</t>
  </si>
  <si>
    <t>Ткачева Елена</t>
  </si>
  <si>
    <t>Солнцев Евгений</t>
  </si>
  <si>
    <t>Рыбак Роман</t>
  </si>
  <si>
    <t>Калимова Юлия</t>
  </si>
  <si>
    <t>Филиппова Мария</t>
  </si>
  <si>
    <t>место 1</t>
  </si>
  <si>
    <t>место 2</t>
  </si>
  <si>
    <t>очки</t>
  </si>
  <si>
    <t>Шехонин Николай</t>
  </si>
  <si>
    <t>Зажигин Игорь</t>
  </si>
  <si>
    <t>Воркута</t>
  </si>
  <si>
    <t>Щенникова Елена</t>
  </si>
  <si>
    <t>год</t>
  </si>
  <si>
    <t>Малышева Лена</t>
  </si>
  <si>
    <t>Черных Даша</t>
  </si>
  <si>
    <t>Черных Олеся</t>
  </si>
  <si>
    <t>Шулепова Ульяна</t>
  </si>
  <si>
    <t>Черемуховка</t>
  </si>
  <si>
    <t>Андреева Ирина</t>
  </si>
  <si>
    <t>Андриенко Екатерина</t>
  </si>
  <si>
    <t>Одинцова Екатерина</t>
  </si>
  <si>
    <t>Баев Эдуард</t>
  </si>
  <si>
    <t>Терентьев Владимир</t>
  </si>
  <si>
    <t>Елькин Дмитрий</t>
  </si>
  <si>
    <t>Кирушев Игорь</t>
  </si>
  <si>
    <t>Чеботарович Николай</t>
  </si>
  <si>
    <t>Ильина Юлия</t>
  </si>
  <si>
    <t>Ибрагимли Севиндж</t>
  </si>
  <si>
    <t>Черных Джулия</t>
  </si>
  <si>
    <t>Мокиева Диана</t>
  </si>
  <si>
    <t>Летка</t>
  </si>
  <si>
    <t>Шулепова Олеся</t>
  </si>
  <si>
    <t>Черных Дарья</t>
  </si>
  <si>
    <t>Дмитриевская Ксения</t>
  </si>
  <si>
    <t>Черных Алеся</t>
  </si>
  <si>
    <t>Стратулат Арина</t>
  </si>
  <si>
    <t>Елина Диана</t>
  </si>
  <si>
    <t>Коновалова Анна</t>
  </si>
  <si>
    <t>Смишко Наталья</t>
  </si>
  <si>
    <t>Мальцев Александр</t>
  </si>
  <si>
    <t>Симаков Константин</t>
  </si>
  <si>
    <t>Шайдюк Константин</t>
  </si>
  <si>
    <t>Кореневская Оксана</t>
  </si>
  <si>
    <t>Макарова Наталья</t>
  </si>
  <si>
    <t>Дорохов Иван</t>
  </si>
  <si>
    <t>Чепурко Александр</t>
  </si>
  <si>
    <t>Куклис Ян</t>
  </si>
  <si>
    <t>Ткачев Павел</t>
  </si>
  <si>
    <t>Стрелецкая Наталья</t>
  </si>
  <si>
    <t>Белова Екатерина</t>
  </si>
  <si>
    <t>Белоцветова Евгения</t>
  </si>
  <si>
    <t>Габова Елена</t>
  </si>
  <si>
    <t>Медведева Алина</t>
  </si>
  <si>
    <t>Балас Екатерина</t>
  </si>
  <si>
    <t>Токарь Максим</t>
  </si>
  <si>
    <t>Вечерский Григорий</t>
  </si>
  <si>
    <t>Васькин Олег</t>
  </si>
  <si>
    <t>Шуктомов Николай</t>
  </si>
  <si>
    <t>Михеева Анна</t>
  </si>
  <si>
    <t>Корякина Маргарита</t>
  </si>
  <si>
    <t>Мальцева Вера</t>
  </si>
  <si>
    <t>Гончарова Татьяна</t>
  </si>
  <si>
    <t>Пантелеева Регина</t>
  </si>
  <si>
    <t>Шруль Андрей</t>
  </si>
  <si>
    <t>Максимов Игорь</t>
  </si>
  <si>
    <t>Бадьянов Юрий</t>
  </si>
  <si>
    <t>Очки за турнир Мастер+ для каждого участника пары рассчитываются: Очки из соответствующей колонки (для «мастера» используем очки из колонки «MSC», для «+» используем очки из колонки «MSD») за занятое на турнире место плюс разница между позициями участников пары в общем зачете розыгрыша кубка, умноженная на 5.  . Например: Пара, состоящая из игрока1 (3 место в рейтинге MSB) и игрока2 (24 место в рейтинге MSC), заняла на турнире 4 место. В этом случае игрок1  получает за турнир 172+(24-3)*5=277 очка, а игрок2 69+(24-3)*5=174 очка.</t>
  </si>
  <si>
    <t>первая</t>
  </si>
  <si>
    <t>вторая</t>
  </si>
  <si>
    <t>третья</t>
  </si>
  <si>
    <t>четвертая</t>
  </si>
  <si>
    <t>на втором этапе формируются 4 группы из занявших соответственно 1-е, 2-е, 3-и, 4-е места</t>
  </si>
  <si>
    <t>на втором этапе формируются 2 группы из занявших соответственно 1-е и 2-е, 3-и и 4-е места</t>
  </si>
  <si>
    <t>результаты игр первого этапа учитываются на втором этапе</t>
  </si>
  <si>
    <t>48 встреч, каждый участник играет 6 игр</t>
  </si>
  <si>
    <t>Болкин Александр</t>
  </si>
  <si>
    <t>Баканов Максим</t>
  </si>
  <si>
    <t>Кемерово</t>
  </si>
  <si>
    <t>Паневина Мария</t>
  </si>
  <si>
    <t>Баканов Максим (left)</t>
  </si>
  <si>
    <t>Белов Илья</t>
  </si>
  <si>
    <t>Овдиенко Сергей</t>
  </si>
  <si>
    <t>Андреев Артур</t>
  </si>
  <si>
    <t>Чураков Степан</t>
  </si>
  <si>
    <t>Кирушев Евгений</t>
  </si>
  <si>
    <t>Коляда Ксения</t>
  </si>
  <si>
    <t>Москальчук Елена</t>
  </si>
  <si>
    <t>Киреева Екатерина</t>
  </si>
  <si>
    <t>Сафонова Юлия</t>
  </si>
  <si>
    <t>Распопова Анастасия</t>
  </si>
  <si>
    <t>Вокуев Алексей</t>
  </si>
  <si>
    <t>Дробышевский Денис</t>
  </si>
  <si>
    <t>Ястребов Алексей</t>
  </si>
  <si>
    <t>Санчес Ибан</t>
  </si>
  <si>
    <t>Мансанарес</t>
  </si>
  <si>
    <t>Плетцев Евгений</t>
  </si>
  <si>
    <t>Мальцев Евгений</t>
  </si>
  <si>
    <t>Вежов Денис</t>
  </si>
  <si>
    <t>Тарабукина Надежда</t>
  </si>
  <si>
    <t>Бородихин Алексей</t>
  </si>
  <si>
    <t>Торлопов Владимир</t>
  </si>
  <si>
    <t>Бойко Андрей</t>
  </si>
  <si>
    <t>Лукин Денис</t>
  </si>
  <si>
    <t>Хотемов Никита</t>
  </si>
  <si>
    <t>Кулешов Семен</t>
  </si>
  <si>
    <t>Praha</t>
  </si>
  <si>
    <t>Искарадова Ирина</t>
  </si>
  <si>
    <t>Цывунина Ирина</t>
  </si>
  <si>
    <t>Хозяинов Матвей</t>
  </si>
  <si>
    <t>Логинов Арсений</t>
  </si>
  <si>
    <t>Куклис Евгений</t>
  </si>
  <si>
    <t>Лушков Егор</t>
  </si>
  <si>
    <t>Никтин Антон</t>
  </si>
  <si>
    <t>Никитин Алексей</t>
  </si>
  <si>
    <t>Сафонов Егор</t>
  </si>
  <si>
    <t>Шаверин Павел</t>
  </si>
  <si>
    <t>Попов Алексей</t>
  </si>
  <si>
    <t>Фролова Юлия</t>
  </si>
  <si>
    <t>Караганда</t>
  </si>
  <si>
    <t>Халилова Айсель</t>
  </si>
  <si>
    <t>Музыченко Людмила</t>
  </si>
  <si>
    <t>Земская Надежда</t>
  </si>
  <si>
    <t>Каракчиева Александра</t>
  </si>
  <si>
    <t>Печинина Юлия</t>
  </si>
  <si>
    <t>Давыдов Евгений</t>
  </si>
  <si>
    <t>Соколова Анна</t>
  </si>
  <si>
    <t>Рыбак Анна</t>
  </si>
  <si>
    <t>Перминова Юля</t>
  </si>
  <si>
    <t>Сильницкая Мария</t>
  </si>
  <si>
    <t>Етимова Карина</t>
  </si>
  <si>
    <t>Дитятев Илья</t>
  </si>
  <si>
    <t>Мочалов Юрий</t>
  </si>
  <si>
    <t>Марков Леонид</t>
  </si>
  <si>
    <t>Усогорск</t>
  </si>
  <si>
    <t>Луканина Юлия</t>
  </si>
  <si>
    <t>Ковров</t>
  </si>
  <si>
    <t>Фролова Виктория</t>
  </si>
  <si>
    <t>Луканин Иван</t>
  </si>
  <si>
    <t>Поздеев Яков</t>
  </si>
  <si>
    <t>Сорокин Никита</t>
  </si>
  <si>
    <t>Зайцев Андрей</t>
  </si>
  <si>
    <t>Соболевский Дмитрий</t>
  </si>
  <si>
    <t>Манюк Варвара</t>
  </si>
  <si>
    <t>Вознюк Полина</t>
  </si>
  <si>
    <t>Исакова Ксения</t>
  </si>
  <si>
    <t>Сивкова Виктория</t>
  </si>
  <si>
    <t>Манюк Софья</t>
  </si>
  <si>
    <t>Меньшаков Эдуард</t>
  </si>
  <si>
    <t>Наумов Игорь</t>
  </si>
  <si>
    <t>Наумов Тихон</t>
  </si>
  <si>
    <t>Наумова Юлия</t>
  </si>
  <si>
    <t>Выльгорт</t>
  </si>
  <si>
    <t>Сазонова Анастасия</t>
  </si>
  <si>
    <t>Бабурина Наталия</t>
  </si>
  <si>
    <t>Маракова Инна</t>
  </si>
  <si>
    <t>Большакова Юлия</t>
  </si>
  <si>
    <t>Силюкова Ирина</t>
  </si>
  <si>
    <t>Дмитрачков Иван</t>
  </si>
  <si>
    <t>Политов Леонид</t>
  </si>
  <si>
    <t>Попов Никита</t>
  </si>
  <si>
    <t>Чурбанов Александр</t>
  </si>
  <si>
    <t>Симановский Дмитрий</t>
  </si>
  <si>
    <t>Старцев Илья</t>
  </si>
  <si>
    <t>Корткерос</t>
  </si>
  <si>
    <t>Белов Никита</t>
  </si>
  <si>
    <t>Шадрин Владимир</t>
  </si>
  <si>
    <t>Великий Устюг</t>
  </si>
  <si>
    <t>Полицинский Алексей</t>
  </si>
  <si>
    <t>Белугин Тимур</t>
  </si>
  <si>
    <t>Дмитриева Анастасия</t>
  </si>
  <si>
    <t>Палева Надежда</t>
  </si>
  <si>
    <t>Фадеева Полина</t>
  </si>
  <si>
    <t>Халамова Александра</t>
  </si>
  <si>
    <t>Печорский район</t>
  </si>
  <si>
    <t>Чернявская Ксения</t>
  </si>
  <si>
    <t>Теплякова Елизавета</t>
  </si>
  <si>
    <t>Воевода Анастасия</t>
  </si>
  <si>
    <t>Королева Карина</t>
  </si>
  <si>
    <t>Ничипорович Анастасия</t>
  </si>
  <si>
    <t>Колесникова Диана</t>
  </si>
  <si>
    <t>Муравьева Наталья</t>
  </si>
  <si>
    <t>Коченгина Дарья</t>
  </si>
  <si>
    <t>Шадрина Валерия</t>
  </si>
  <si>
    <t>Кукина Нина</t>
  </si>
  <si>
    <t>Удорский район</t>
  </si>
  <si>
    <t>Колесников Александр</t>
  </si>
  <si>
    <t>Липин Олег</t>
  </si>
  <si>
    <t>Костышков Дмитрий</t>
  </si>
  <si>
    <t>Максаков Игорь</t>
  </si>
  <si>
    <t>Айкино</t>
  </si>
  <si>
    <t>Попов Роман</t>
  </si>
  <si>
    <t>Сидоров Трофим</t>
  </si>
  <si>
    <t>Сурин Михаил</t>
  </si>
  <si>
    <t>Хохлов Николай</t>
  </si>
  <si>
    <t>Машкин Евгений</t>
  </si>
  <si>
    <t>Хрестич Андрей</t>
  </si>
  <si>
    <t>Лебедев Илья</t>
  </si>
  <si>
    <t>Гусейнов Артем</t>
  </si>
  <si>
    <t>Кузовкин Виктор</t>
  </si>
  <si>
    <t>Выборов Захар</t>
  </si>
  <si>
    <t>Терентьева Кристина</t>
  </si>
  <si>
    <t>Яковлева Варвара</t>
  </si>
  <si>
    <t>Иванова Маргарита</t>
  </si>
  <si>
    <t>Ванеева Наталья</t>
  </si>
  <si>
    <t>Малеева Карина</t>
  </si>
  <si>
    <t>Шилова Рада</t>
  </si>
  <si>
    <t>Любитова Ксения</t>
  </si>
  <si>
    <t>Максакова Юлия</t>
  </si>
  <si>
    <t>Дитятева Татьяна</t>
  </si>
  <si>
    <t>Сурина Варвара</t>
  </si>
  <si>
    <t>Кореневский Сергей</t>
  </si>
  <si>
    <t>Суздалов Евгений</t>
  </si>
  <si>
    <t>Койгородский</t>
  </si>
  <si>
    <t>Осолодкин Сергей</t>
  </si>
  <si>
    <t>Фомичева Валерия</t>
  </si>
  <si>
    <t>Винокурова Людмила</t>
  </si>
  <si>
    <t>Максакова Екатерина</t>
  </si>
  <si>
    <t>Вахнина</t>
  </si>
  <si>
    <t>Винокурова Анна</t>
  </si>
  <si>
    <t>Милинович</t>
  </si>
  <si>
    <t>Попел Семен</t>
  </si>
  <si>
    <t>Шильнековский</t>
  </si>
  <si>
    <t>Межогских Татьяна</t>
  </si>
  <si>
    <t xml:space="preserve">Хилько </t>
  </si>
  <si>
    <t>Зебарева Екатерина</t>
  </si>
  <si>
    <t>Ничипорович Наталия</t>
  </si>
  <si>
    <t>Чабай Полина</t>
  </si>
  <si>
    <t>Вяткина Дарина</t>
  </si>
  <si>
    <t>Кляченко Татьяна</t>
  </si>
  <si>
    <t>Вахнина Ксения</t>
  </si>
  <si>
    <t>Рыльченко Елена</t>
  </si>
  <si>
    <t>Дмитрачков Денис</t>
  </si>
  <si>
    <t>Усть-Кулом</t>
  </si>
  <si>
    <t>Хилько Павел</t>
  </si>
  <si>
    <t>Патов Артем</t>
  </si>
  <si>
    <t>Фельцингер Ярослав</t>
  </si>
  <si>
    <t>Федоров Владимир</t>
  </si>
  <si>
    <t>Шушунов Иван</t>
  </si>
  <si>
    <t>Климович Максим</t>
  </si>
  <si>
    <t>Шильниковский Денис</t>
  </si>
  <si>
    <t>Пашков Евгений</t>
  </si>
  <si>
    <t>Кучерин Влад</t>
  </si>
  <si>
    <t>Ткачев Алексей</t>
  </si>
  <si>
    <t>Фельцингер Елисей</t>
  </si>
  <si>
    <t>Чабай Андрей</t>
  </si>
  <si>
    <t>Костылев Рустам</t>
  </si>
  <si>
    <t>Крюков Никита</t>
  </si>
  <si>
    <t>Рокало Павел</t>
  </si>
  <si>
    <t>Визинга</t>
  </si>
  <si>
    <t>Рахманова</t>
  </si>
  <si>
    <t>Патраков Руслан</t>
  </si>
  <si>
    <t>Мальцев Илья</t>
  </si>
  <si>
    <t>Аврамов Максим</t>
  </si>
  <si>
    <t>Иванова И</t>
  </si>
  <si>
    <t>Родионова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</si>
</sst>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"/>
    <numFmt numFmtId="166" formatCode="_-* #,##0_р_._-;\-* #,##0_р_._-;_-* &quot;-&quot;??_р_._-;_-@_-"/>
    <numFmt numFmtId="167" formatCode="_-* #,##0.0000_р_._-;\-* #,##0.0000_р_._-;_-* &quot;-&quot;??_р_._-;_-@_-"/>
    <numFmt numFmtId="168" formatCode="_-* #,##0.00\ _р_._-;\-* #,##0.00\ _р_._-;_-* &quot;-&quot;??\ _р_._-;_-@_-"/>
  </numFmts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theme="0" tint="0.79998168889431442"/>
      <name val="Arial"/>
      <family val="2"/>
      <charset val="204"/>
    </font>
    <font>
      <b/>
      <sz val="10"/>
      <color theme="0" tint="0.79998168889431442"/>
      <name val="Arial"/>
      <family val="2"/>
      <charset val="204"/>
    </font>
    <font>
      <sz val="11"/>
      <name val="Calibri"/>
      <family val="2"/>
      <charset val="204"/>
    </font>
    <font>
      <sz val="10"/>
      <color theme="0" tint="-0.14999847407452621"/>
      <name val="Arial"/>
      <family val="2"/>
      <charset val="204"/>
    </font>
    <font>
      <b/>
      <sz val="10"/>
      <color theme="0" tint="-0.14999847407452621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0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9" fillId="0" borderId="0" xfId="0" applyFont="1" applyAlignment="1">
      <alignment vertical="center"/>
    </xf>
    <xf numFmtId="166" fontId="7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2"/>
    <xf numFmtId="0" fontId="2" fillId="0" borderId="0" xfId="2" applyFill="1" applyBorder="1"/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Border="1"/>
    <xf numFmtId="166" fontId="11" fillId="0" borderId="0" xfId="1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/>
    <xf numFmtId="166" fontId="10" fillId="0" borderId="0" xfId="1" applyNumberFormat="1" applyFont="1" applyFill="1" applyBorder="1"/>
    <xf numFmtId="0" fontId="12" fillId="0" borderId="0" xfId="2" applyFont="1" applyFill="1" applyAlignment="1">
      <alignment horizontal="center"/>
    </xf>
    <xf numFmtId="0" fontId="12" fillId="0" borderId="0" xfId="2" applyFont="1" applyFill="1" applyBorder="1"/>
    <xf numFmtId="0" fontId="11" fillId="0" borderId="0" xfId="0" applyFont="1" applyFill="1" applyBorder="1" applyAlignment="1">
      <alignment horizontal="center"/>
    </xf>
    <xf numFmtId="1" fontId="10" fillId="0" borderId="0" xfId="1" applyNumberFormat="1" applyFont="1" applyFill="1"/>
    <xf numFmtId="0" fontId="11" fillId="0" borderId="0" xfId="0" applyFont="1" applyFill="1" applyAlignment="1">
      <alignment horizontal="center"/>
    </xf>
    <xf numFmtId="0" fontId="12" fillId="0" borderId="0" xfId="2" applyFont="1"/>
    <xf numFmtId="0" fontId="10" fillId="0" borderId="0" xfId="0" applyFont="1" applyFill="1" applyAlignment="1">
      <alignment horizontal="center"/>
    </xf>
    <xf numFmtId="1" fontId="10" fillId="0" borderId="0" xfId="1" applyNumberFormat="1" applyFont="1" applyFill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0" fillId="6" borderId="0" xfId="0" applyFont="1" applyFill="1"/>
    <xf numFmtId="0" fontId="10" fillId="0" borderId="0" xfId="0" applyFont="1"/>
    <xf numFmtId="0" fontId="13" fillId="0" borderId="0" xfId="2" applyFont="1" applyFill="1" applyBorder="1"/>
    <xf numFmtId="0" fontId="13" fillId="0" borderId="0" xfId="2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2" applyFont="1" applyFill="1" applyBorder="1"/>
    <xf numFmtId="0" fontId="1" fillId="0" borderId="0" xfId="2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">
    <cellStyle name="Обычный" xfId="0" builtinId="0"/>
    <cellStyle name="Обычный 2" xfId="2" xr:uid="{00000000-0005-0000-0000-000001000000}"/>
    <cellStyle name="Финансовый" xfId="1" builtinId="3"/>
    <cellStyle name="Финансовый 2" xfId="3" xr:uid="{00000000-0005-0000-0000-000003000000}"/>
    <cellStyle name="Финансовый 3" xfId="4" xr:uid="{00000000-0005-0000-0000-000004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75"/>
  <sheetViews>
    <sheetView tabSelected="1"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B7" sqref="B7"/>
    </sheetView>
  </sheetViews>
  <sheetFormatPr defaultColWidth="9.140625" defaultRowHeight="12.75" x14ac:dyDescent="0.2"/>
  <cols>
    <col min="1" max="1" width="3.5703125" style="4" bestFit="1" customWidth="1"/>
    <col min="2" max="2" width="22.85546875" style="44" bestFit="1" customWidth="1"/>
    <col min="3" max="3" width="15.140625" style="6" customWidth="1"/>
    <col min="4" max="4" width="5.5703125" style="6" bestFit="1" customWidth="1"/>
    <col min="5" max="5" width="9.5703125" style="17" customWidth="1"/>
    <col min="6" max="6" width="10" style="4" customWidth="1"/>
    <col min="7" max="7" width="7.28515625" style="4" customWidth="1"/>
    <col min="8" max="8" width="6.42578125" style="4" customWidth="1"/>
    <col min="9" max="9" width="7.28515625" style="4" customWidth="1"/>
    <col min="10" max="10" width="6.42578125" style="4" customWidth="1"/>
    <col min="11" max="11" width="7.28515625" style="4" customWidth="1"/>
    <col min="12" max="12" width="6.42578125" style="4" customWidth="1"/>
    <col min="13" max="13" width="7.28515625" style="4" customWidth="1"/>
    <col min="14" max="14" width="6.42578125" style="4" customWidth="1"/>
    <col min="15" max="15" width="7.28515625" style="4" customWidth="1"/>
    <col min="16" max="16" width="6.42578125" style="4" customWidth="1"/>
    <col min="17" max="17" width="7.28515625" style="4" customWidth="1"/>
    <col min="18" max="18" width="6.42578125" style="4" customWidth="1"/>
    <col min="19" max="21" width="6.140625" style="4" customWidth="1"/>
    <col min="22" max="23" width="6.140625" style="15" customWidth="1"/>
    <col min="24" max="24" width="8" style="15" customWidth="1"/>
    <col min="25" max="27" width="6.140625" style="4" customWidth="1"/>
    <col min="28" max="28" width="12" style="6" bestFit="1" customWidth="1"/>
    <col min="29" max="29" width="11.42578125" style="18" bestFit="1" customWidth="1"/>
    <col min="30" max="30" width="9.140625" style="19"/>
    <col min="31" max="16384" width="9.140625" style="6"/>
  </cols>
  <sheetData>
    <row r="1" spans="1:46" ht="12.95" customHeight="1" x14ac:dyDescent="0.2">
      <c r="A1" s="75" t="s">
        <v>0</v>
      </c>
      <c r="B1" s="75" t="s">
        <v>1</v>
      </c>
      <c r="C1" s="75" t="s">
        <v>24</v>
      </c>
      <c r="D1" s="75" t="s">
        <v>90</v>
      </c>
      <c r="E1" s="73" t="s">
        <v>23</v>
      </c>
      <c r="F1" s="72" t="s">
        <v>2</v>
      </c>
      <c r="G1" s="71">
        <v>44493</v>
      </c>
      <c r="H1" s="72"/>
      <c r="I1" s="71">
        <v>44640</v>
      </c>
      <c r="J1" s="72"/>
      <c r="K1" s="71">
        <v>44689</v>
      </c>
      <c r="L1" s="72"/>
      <c r="M1" s="71"/>
      <c r="N1" s="72"/>
      <c r="O1" s="71"/>
      <c r="P1" s="72"/>
      <c r="Q1" s="71"/>
      <c r="R1" s="72"/>
      <c r="S1" s="77" t="s">
        <v>3</v>
      </c>
      <c r="T1" s="77"/>
      <c r="U1" s="77"/>
      <c r="V1" s="77"/>
      <c r="W1" s="77"/>
      <c r="X1" s="77"/>
      <c r="Y1" s="77"/>
      <c r="Z1" s="77"/>
      <c r="AA1" s="77"/>
      <c r="AB1" s="75" t="s">
        <v>4</v>
      </c>
      <c r="AC1" s="76"/>
    </row>
    <row r="2" spans="1:46" x14ac:dyDescent="0.2">
      <c r="A2" s="75"/>
      <c r="B2" s="75"/>
      <c r="C2" s="75"/>
      <c r="D2" s="75"/>
      <c r="E2" s="73"/>
      <c r="F2" s="75"/>
      <c r="G2" s="5" t="s">
        <v>22</v>
      </c>
      <c r="H2" s="7" t="s">
        <v>21</v>
      </c>
      <c r="I2" s="5" t="s">
        <v>22</v>
      </c>
      <c r="J2" s="7" t="s">
        <v>21</v>
      </c>
      <c r="K2" s="5" t="s">
        <v>22</v>
      </c>
      <c r="L2" s="7" t="s">
        <v>21</v>
      </c>
      <c r="M2" s="5" t="s">
        <v>22</v>
      </c>
      <c r="N2" s="7" t="s">
        <v>21</v>
      </c>
      <c r="O2" s="5" t="s">
        <v>22</v>
      </c>
      <c r="P2" s="7" t="s">
        <v>21</v>
      </c>
      <c r="Q2" s="5" t="s">
        <v>22</v>
      </c>
      <c r="R2" s="7" t="s">
        <v>21</v>
      </c>
      <c r="S2" s="7">
        <f>G1</f>
        <v>44493</v>
      </c>
      <c r="T2" s="7">
        <f>I1</f>
        <v>44640</v>
      </c>
      <c r="U2" s="7">
        <f>K1</f>
        <v>44689</v>
      </c>
      <c r="V2" s="14" t="s">
        <v>83</v>
      </c>
      <c r="W2" s="14" t="s">
        <v>84</v>
      </c>
      <c r="X2" s="14" t="s">
        <v>85</v>
      </c>
      <c r="Y2" s="7">
        <f>M1</f>
        <v>0</v>
      </c>
      <c r="Z2" s="7">
        <f>O1</f>
        <v>0</v>
      </c>
      <c r="AA2" s="7">
        <f>Q1</f>
        <v>0</v>
      </c>
      <c r="AB2" s="75"/>
      <c r="AC2" s="76"/>
    </row>
    <row r="3" spans="1:46" s="19" customFormat="1" x14ac:dyDescent="0.2">
      <c r="A3" s="4">
        <v>1</v>
      </c>
      <c r="B3" s="43" t="s">
        <v>263</v>
      </c>
      <c r="C3" s="6" t="s">
        <v>25</v>
      </c>
      <c r="D3" s="21">
        <v>2006</v>
      </c>
      <c r="E3" s="46">
        <v>11</v>
      </c>
      <c r="F3" s="20">
        <f>COUNTA(H3,J3,L3,N3,P3,R3)</f>
        <v>3</v>
      </c>
      <c r="G3" s="20">
        <v>2</v>
      </c>
      <c r="H3" s="25">
        <v>10</v>
      </c>
      <c r="I3" s="20">
        <v>2</v>
      </c>
      <c r="J3" s="20">
        <v>1</v>
      </c>
      <c r="K3" s="20">
        <v>2</v>
      </c>
      <c r="L3" s="20">
        <v>5</v>
      </c>
      <c r="M3" s="20"/>
      <c r="N3" s="20"/>
      <c r="O3" s="20"/>
      <c r="P3" s="20"/>
      <c r="Q3" s="20"/>
      <c r="R3" s="20"/>
      <c r="S3" s="3">
        <f>IF(AND(H3&lt;&gt;0,G3&lt;=5),VLOOKUP(H3,баллы!A$1:F$65,G3+1),0)</f>
        <v>310</v>
      </c>
      <c r="T3" s="3">
        <f>IF(AND(J3&lt;&gt;0,I3&lt;=5),VLOOKUP(J3,баллы!A$1:F$65,I3+1),0)</f>
        <v>600</v>
      </c>
      <c r="U3" s="3">
        <f>IF(AND(L3&lt;&gt;0,K3&lt;=5),VLOOKUP(L3,баллы!A$1:F$65,K3+1),0)</f>
        <v>400</v>
      </c>
      <c r="V3" s="15"/>
      <c r="W3" s="15"/>
      <c r="X3" s="15">
        <f>ABS(W3-V3)*5</f>
        <v>0</v>
      </c>
      <c r="Y3" s="3">
        <f>IF(AND(N3&lt;&gt;0,M3&lt;=5),VLOOKUP(N3,баллы!A$1:F$65,M3+1),0)</f>
        <v>0</v>
      </c>
      <c r="Z3" s="3">
        <f>IF(AND(P3&lt;&gt;0,O3&lt;=5),VLOOKUP(P3,баллы!A$1:F$65,O3+1),0)</f>
        <v>0</v>
      </c>
      <c r="AA3" s="3">
        <f>IF(AND(R3&lt;&gt;0,Q3&lt;=5),VLOOKUP(R3,баллы!A$1:F$65,Q3+1),0)</f>
        <v>0</v>
      </c>
      <c r="AB3" s="16">
        <f>S3+T3+U3+X3+Y3+Z3+AA3</f>
        <v>1310</v>
      </c>
      <c r="AC3" s="18"/>
      <c r="AD3" s="24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19" customFormat="1" x14ac:dyDescent="0.2">
      <c r="A4" s="4">
        <v>2</v>
      </c>
      <c r="B4" s="43" t="s">
        <v>246</v>
      </c>
      <c r="C4" s="21" t="s">
        <v>25</v>
      </c>
      <c r="D4" s="21">
        <v>2006</v>
      </c>
      <c r="E4" s="45">
        <v>12</v>
      </c>
      <c r="F4" s="20">
        <f>COUNTA(H4,J4,L4,N4,P4,R4)</f>
        <v>3</v>
      </c>
      <c r="G4" s="20">
        <v>2</v>
      </c>
      <c r="H4" s="25">
        <v>3</v>
      </c>
      <c r="I4" s="20">
        <v>2</v>
      </c>
      <c r="J4" s="20">
        <v>3</v>
      </c>
      <c r="K4" s="20">
        <v>2</v>
      </c>
      <c r="L4" s="20">
        <v>9</v>
      </c>
      <c r="M4" s="20"/>
      <c r="N4" s="20"/>
      <c r="O4" s="20"/>
      <c r="P4" s="20"/>
      <c r="Q4" s="20"/>
      <c r="R4" s="20"/>
      <c r="S4" s="3">
        <f>IF(AND(H4&lt;&gt;0,G4&lt;=5),VLOOKUP(H4,баллы!A$1:F$65,G4+1),0)</f>
        <v>480</v>
      </c>
      <c r="T4" s="3">
        <f>IF(AND(J4&lt;&gt;0,I4&lt;=5),VLOOKUP(J4,баллы!A$1:F$65,I4+1),0)</f>
        <v>480</v>
      </c>
      <c r="U4" s="3">
        <f>IF(AND(L4&lt;&gt;0,K4&lt;=5),VLOOKUP(L4,баллы!A$1:F$65,K4+1),0)</f>
        <v>320</v>
      </c>
      <c r="V4" s="15"/>
      <c r="W4" s="15"/>
      <c r="X4" s="15">
        <f>ABS(W4-V4)*5</f>
        <v>0</v>
      </c>
      <c r="Y4" s="3">
        <f>IF(AND(N4&lt;&gt;0,M4&lt;=5),VLOOKUP(N4,баллы!A$1:F$65,M4+1),0)</f>
        <v>0</v>
      </c>
      <c r="Z4" s="3">
        <f>IF(AND(P4&lt;&gt;0,O4&lt;=5),VLOOKUP(P4,баллы!A$1:F$65,O4+1),0)</f>
        <v>0</v>
      </c>
      <c r="AA4" s="3">
        <f>IF(AND(R4&lt;&gt;0,Q4&lt;=5),VLOOKUP(R4,баллы!A$1:F$65,Q4+1),0)</f>
        <v>0</v>
      </c>
      <c r="AB4" s="16">
        <f>S4+T4+U4+X4+Y4+Z4+AA4</f>
        <v>1280</v>
      </c>
      <c r="AC4" s="18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s="19" customFormat="1" x14ac:dyDescent="0.2">
      <c r="A5" s="4">
        <v>3</v>
      </c>
      <c r="B5" s="43" t="s">
        <v>274</v>
      </c>
      <c r="C5" s="6" t="s">
        <v>27</v>
      </c>
      <c r="D5" s="6">
        <v>2006</v>
      </c>
      <c r="E5" s="46">
        <v>10</v>
      </c>
      <c r="F5" s="20">
        <f>COUNTA(H5,J5,L5,N5,P5,R5)</f>
        <v>3</v>
      </c>
      <c r="G5" s="20">
        <v>2</v>
      </c>
      <c r="H5" s="25">
        <v>12</v>
      </c>
      <c r="I5" s="20">
        <v>2</v>
      </c>
      <c r="J5" s="20">
        <v>4</v>
      </c>
      <c r="K5" s="20">
        <v>2</v>
      </c>
      <c r="L5" s="20">
        <v>7</v>
      </c>
      <c r="M5" s="20"/>
      <c r="N5" s="20"/>
      <c r="O5" s="20"/>
      <c r="P5" s="20"/>
      <c r="Q5" s="20"/>
      <c r="R5" s="20"/>
      <c r="S5" s="3">
        <f>IF(AND(H5&lt;&gt;0,G5&lt;=5),VLOOKUP(H5,баллы!A$1:F$65,G5+1),0)</f>
        <v>290</v>
      </c>
      <c r="T5" s="3">
        <f>IF(AND(J5&lt;&gt;0,I5&lt;=5),VLOOKUP(J5,баллы!A$1:F$65,I5+1),0)</f>
        <v>430</v>
      </c>
      <c r="U5" s="3">
        <f>IF(AND(L5&lt;&gt;0,K5&lt;=5),VLOOKUP(L5,баллы!A$1:F$65,K5+1),0)</f>
        <v>360</v>
      </c>
      <c r="V5" s="15"/>
      <c r="W5" s="15"/>
      <c r="X5" s="15">
        <f>ABS(W5-V5)*5</f>
        <v>0</v>
      </c>
      <c r="Y5" s="3">
        <f>IF(AND(N5&lt;&gt;0,M5&lt;=5),VLOOKUP(N5,баллы!A$1:F$65,M5+1),0)</f>
        <v>0</v>
      </c>
      <c r="Z5" s="3">
        <f>IF(AND(P5&lt;&gt;0,O5&lt;=5),VLOOKUP(P5,баллы!A$1:F$65,O5+1),0)</f>
        <v>0</v>
      </c>
      <c r="AA5" s="3">
        <f>IF(AND(R5&lt;&gt;0,Q5&lt;=5),VLOOKUP(R5,баллы!A$1:F$65,Q5+1),0)</f>
        <v>0</v>
      </c>
      <c r="AB5" s="16">
        <f>S5+T5+U5+X5+Y5+Z5+AA5</f>
        <v>1080</v>
      </c>
      <c r="AC5" s="18"/>
      <c r="AD5" s="24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s="19" customFormat="1" ht="15" x14ac:dyDescent="0.25">
      <c r="A6" s="4">
        <v>4</v>
      </c>
      <c r="B6" s="43" t="s">
        <v>264</v>
      </c>
      <c r="C6" s="80" t="s">
        <v>211</v>
      </c>
      <c r="D6" s="21"/>
      <c r="E6" s="45">
        <v>22</v>
      </c>
      <c r="F6" s="20">
        <f>COUNTA(H6,J6,L6,N6,P6,R6)</f>
        <v>3</v>
      </c>
      <c r="G6" s="20">
        <v>2</v>
      </c>
      <c r="H6" s="25">
        <v>14</v>
      </c>
      <c r="I6" s="20">
        <v>2</v>
      </c>
      <c r="J6" s="20">
        <v>2</v>
      </c>
      <c r="K6" s="20">
        <v>2</v>
      </c>
      <c r="L6" s="20">
        <v>15</v>
      </c>
      <c r="M6" s="20"/>
      <c r="N6" s="20"/>
      <c r="O6" s="20"/>
      <c r="P6" s="20"/>
      <c r="Q6" s="20"/>
      <c r="R6" s="20"/>
      <c r="S6" s="3">
        <f>IF(AND(H6&lt;&gt;0,G6&lt;=5),VLOOKUP(H6,баллы!A$1:F$65,G6+1),0)</f>
        <v>270</v>
      </c>
      <c r="T6" s="3">
        <f>IF(AND(J6&lt;&gt;0,I6&lt;=5),VLOOKUP(J6,баллы!A$1:F$65,I6+1),0)</f>
        <v>540</v>
      </c>
      <c r="U6" s="3">
        <f>IF(AND(L6&lt;&gt;0,K6&lt;=5),VLOOKUP(L6,баллы!A$1:F$65,K6+1),0)</f>
        <v>260</v>
      </c>
      <c r="V6" s="15"/>
      <c r="W6" s="15"/>
      <c r="X6" s="15">
        <f>ABS(W6-V6)*5</f>
        <v>0</v>
      </c>
      <c r="Y6" s="3">
        <f>IF(AND(N6&lt;&gt;0,M6&lt;=5),VLOOKUP(N6,баллы!A$1:F$65,M6+1),0)</f>
        <v>0</v>
      </c>
      <c r="Z6" s="3">
        <f>IF(AND(P6&lt;&gt;0,O6&lt;=5),VLOOKUP(P6,баллы!A$1:F$65,O6+1),0)</f>
        <v>0</v>
      </c>
      <c r="AA6" s="3">
        <f>IF(AND(R6&lt;&gt;0,Q6&lt;=5),VLOOKUP(R6,баллы!A$1:F$65,Q6+1),0)</f>
        <v>0</v>
      </c>
      <c r="AB6" s="16">
        <f>S6+T6+U6+X6+Y6+Z6+AA6</f>
        <v>1070</v>
      </c>
      <c r="AC6" s="18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s="19" customFormat="1" ht="15" x14ac:dyDescent="0.25">
      <c r="A7" s="4">
        <v>5</v>
      </c>
      <c r="B7" s="43" t="s">
        <v>277</v>
      </c>
      <c r="C7" s="80" t="s">
        <v>211</v>
      </c>
      <c r="D7" s="22"/>
      <c r="E7" s="45">
        <v>19</v>
      </c>
      <c r="F7" s="20">
        <f>COUNTA(H7,J7,L7,N7,P7,R7)</f>
        <v>3</v>
      </c>
      <c r="G7" s="20">
        <v>2</v>
      </c>
      <c r="H7" s="25">
        <v>7</v>
      </c>
      <c r="I7" s="20">
        <v>2</v>
      </c>
      <c r="J7" s="20">
        <v>12</v>
      </c>
      <c r="K7" s="20">
        <v>2</v>
      </c>
      <c r="L7" s="20">
        <v>6</v>
      </c>
      <c r="M7" s="20"/>
      <c r="N7" s="20"/>
      <c r="O7" s="20"/>
      <c r="P7" s="20"/>
      <c r="Q7" s="20"/>
      <c r="R7" s="20"/>
      <c r="S7" s="3">
        <f>IF(AND(H7&lt;&gt;0,G7&lt;=5),VLOOKUP(H7,баллы!A$1:F$65,G7+1),0)</f>
        <v>360</v>
      </c>
      <c r="T7" s="3">
        <f>IF(AND(J7&lt;&gt;0,I7&lt;=5),VLOOKUP(J7,баллы!A$1:F$65,I7+1),0)</f>
        <v>290</v>
      </c>
      <c r="U7" s="3">
        <f>IF(AND(L7&lt;&gt;0,K7&lt;=5),VLOOKUP(L7,баллы!A$1:F$65,K7+1),0)</f>
        <v>380</v>
      </c>
      <c r="V7" s="15"/>
      <c r="W7" s="15"/>
      <c r="X7" s="15">
        <f>ABS(W7-V7)*5</f>
        <v>0</v>
      </c>
      <c r="Y7" s="3">
        <f>IF(AND(N7&lt;&gt;0,M7&lt;=5),VLOOKUP(N7,баллы!A$1:F$65,M7+1),0)</f>
        <v>0</v>
      </c>
      <c r="Z7" s="3">
        <f>IF(AND(P7&lt;&gt;0,O7&lt;=5),VLOOKUP(P7,баллы!A$1:F$65,O7+1),0)</f>
        <v>0</v>
      </c>
      <c r="AA7" s="3">
        <f>IF(AND(R7&lt;&gt;0,Q7&lt;=5),VLOOKUP(R7,баллы!A$1:F$65,Q7+1),0)</f>
        <v>0</v>
      </c>
      <c r="AB7" s="16">
        <f>S7+T7+U7+X7+Y7+Z7+AA7</f>
        <v>1030</v>
      </c>
      <c r="AC7" s="18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s="19" customFormat="1" x14ac:dyDescent="0.2">
      <c r="A8" s="4">
        <v>6</v>
      </c>
      <c r="B8" s="43" t="s">
        <v>14</v>
      </c>
      <c r="C8" s="22" t="s">
        <v>28</v>
      </c>
      <c r="D8" s="21">
        <v>1994</v>
      </c>
      <c r="E8" s="45">
        <v>4</v>
      </c>
      <c r="F8" s="20">
        <f>COUNTA(H8,J8,L8,N8,P8,R8)</f>
        <v>2</v>
      </c>
      <c r="G8" s="20">
        <v>2</v>
      </c>
      <c r="H8" s="25">
        <v>4</v>
      </c>
      <c r="I8" s="20"/>
      <c r="J8" s="25"/>
      <c r="K8" s="20">
        <v>2</v>
      </c>
      <c r="L8" s="25">
        <v>1</v>
      </c>
      <c r="M8" s="20"/>
      <c r="N8" s="25"/>
      <c r="O8" s="20"/>
      <c r="P8" s="25"/>
      <c r="Q8" s="20"/>
      <c r="R8" s="25"/>
      <c r="S8" s="3">
        <f>IF(AND(H8&lt;&gt;0,G8&lt;=5),VLOOKUP(H8,баллы!A$1:F$65,G8+1),0)</f>
        <v>430</v>
      </c>
      <c r="T8" s="3">
        <f>IF(AND(J8&lt;&gt;0,I8&lt;=5),VLOOKUP(J8,баллы!A$1:F$65,I8+1),0)</f>
        <v>0</v>
      </c>
      <c r="U8" s="3">
        <f>IF(AND(L8&lt;&gt;0,K8&lt;=5),VLOOKUP(L8,баллы!A$1:F$65,K8+1),0)</f>
        <v>600</v>
      </c>
      <c r="V8" s="15"/>
      <c r="W8" s="15"/>
      <c r="X8" s="15">
        <f>ABS(W8-V8)*5</f>
        <v>0</v>
      </c>
      <c r="Y8" s="3">
        <f>IF(AND(N8&lt;&gt;0,M8&lt;=5),VLOOKUP(N8,баллы!A$1:F$65,M8+1),0)</f>
        <v>0</v>
      </c>
      <c r="Z8" s="3">
        <f>IF(AND(P8&lt;&gt;0,O8&lt;=5),VLOOKUP(P8,баллы!A$1:F$65,O8+1),0)</f>
        <v>0</v>
      </c>
      <c r="AA8" s="3">
        <f>IF(AND(R8&lt;&gt;0,Q8&lt;=5),VLOOKUP(R8,баллы!A$1:F$65,Q8+1),0)</f>
        <v>0</v>
      </c>
      <c r="AB8" s="16">
        <f>S8+T8+U8+X8+Y8+Z8+AA8</f>
        <v>1030</v>
      </c>
      <c r="AC8" s="18"/>
      <c r="AD8" s="24"/>
    </row>
    <row r="9" spans="1:46" s="19" customFormat="1" x14ac:dyDescent="0.2">
      <c r="A9" s="4">
        <v>7</v>
      </c>
      <c r="B9" s="43" t="s">
        <v>101</v>
      </c>
      <c r="C9" s="22" t="s">
        <v>25</v>
      </c>
      <c r="D9" s="21">
        <v>1986</v>
      </c>
      <c r="E9" s="45">
        <v>3</v>
      </c>
      <c r="F9" s="20">
        <f>COUNTA(H9,J9,L9,N9,P9,R9)</f>
        <v>3</v>
      </c>
      <c r="G9" s="20">
        <v>2</v>
      </c>
      <c r="H9" s="25">
        <v>6</v>
      </c>
      <c r="I9" s="20">
        <v>2</v>
      </c>
      <c r="J9" s="25">
        <v>10</v>
      </c>
      <c r="K9" s="20">
        <v>2</v>
      </c>
      <c r="L9" s="25">
        <v>10</v>
      </c>
      <c r="M9" s="20"/>
      <c r="N9" s="25"/>
      <c r="O9" s="20"/>
      <c r="P9" s="25"/>
      <c r="Q9" s="20"/>
      <c r="R9" s="25"/>
      <c r="S9" s="3">
        <f>IF(AND(H9&lt;&gt;0,G9&lt;=5),VLOOKUP(H9,баллы!A$1:F$65,G9+1),0)</f>
        <v>380</v>
      </c>
      <c r="T9" s="3">
        <f>IF(AND(J9&lt;&gt;0,I9&lt;=5),VLOOKUP(J9,баллы!A$1:F$65,I9+1),0)</f>
        <v>310</v>
      </c>
      <c r="U9" s="3">
        <f>IF(AND(L9&lt;&gt;0,K9&lt;=5),VLOOKUP(L9,баллы!A$1:F$65,K9+1),0)</f>
        <v>310</v>
      </c>
      <c r="V9" s="15"/>
      <c r="W9" s="15"/>
      <c r="X9" s="15">
        <f>ABS(W9-V9)*5</f>
        <v>0</v>
      </c>
      <c r="Y9" s="3">
        <f>IF(AND(N9&lt;&gt;0,M9&lt;=5),VLOOKUP(N9,баллы!A$1:F$65,M9+1),0)</f>
        <v>0</v>
      </c>
      <c r="Z9" s="3">
        <f>IF(AND(P9&lt;&gt;0,O9&lt;=5),VLOOKUP(P9,баллы!A$1:F$65,O9+1),0)</f>
        <v>0</v>
      </c>
      <c r="AA9" s="3">
        <f>IF(AND(R9&lt;&gt;0,Q9&lt;=5),VLOOKUP(R9,баллы!A$1:F$65,Q9+1),0)</f>
        <v>0</v>
      </c>
      <c r="AB9" s="16">
        <f>S9+T9+U9+X9+Y9+Z9+AA9</f>
        <v>1000</v>
      </c>
      <c r="AC9" s="18"/>
      <c r="AD9" s="24"/>
      <c r="AL9" s="21"/>
      <c r="AM9" s="21"/>
      <c r="AN9" s="21"/>
      <c r="AO9" s="21"/>
      <c r="AP9" s="21"/>
    </row>
    <row r="10" spans="1:46" s="19" customFormat="1" x14ac:dyDescent="0.2">
      <c r="A10" s="4">
        <v>8</v>
      </c>
      <c r="B10" s="43" t="s">
        <v>20</v>
      </c>
      <c r="C10" s="22" t="s">
        <v>27</v>
      </c>
      <c r="D10" s="21">
        <v>1974</v>
      </c>
      <c r="E10" s="45">
        <v>1</v>
      </c>
      <c r="F10" s="20">
        <f>COUNTA(H10,J10,L10,N10,P10,R10)</f>
        <v>3</v>
      </c>
      <c r="G10" s="20">
        <v>2</v>
      </c>
      <c r="H10" s="25">
        <v>13</v>
      </c>
      <c r="I10" s="20">
        <v>2</v>
      </c>
      <c r="J10" s="25">
        <v>8</v>
      </c>
      <c r="K10" s="20">
        <v>2</v>
      </c>
      <c r="L10" s="25">
        <v>12</v>
      </c>
      <c r="M10" s="20"/>
      <c r="N10" s="25"/>
      <c r="O10" s="20"/>
      <c r="P10" s="25"/>
      <c r="Q10" s="20"/>
      <c r="R10" s="25"/>
      <c r="S10" s="3">
        <f>IF(AND(H10&lt;&gt;0,G10&lt;=5),VLOOKUP(H10,баллы!A$1:F$65,G10+1),0)</f>
        <v>280</v>
      </c>
      <c r="T10" s="3">
        <f>IF(AND(J10&lt;&gt;0,I10&lt;=5),VLOOKUP(J10,баллы!A$1:F$65,I10+1),0)</f>
        <v>340</v>
      </c>
      <c r="U10" s="3">
        <f>IF(AND(L10&lt;&gt;0,K10&lt;=5),VLOOKUP(L10,баллы!A$1:F$65,K10+1),0)</f>
        <v>290</v>
      </c>
      <c r="V10" s="15"/>
      <c r="W10" s="15"/>
      <c r="X10" s="15">
        <f>ABS(W10-V10)*5</f>
        <v>0</v>
      </c>
      <c r="Y10" s="3">
        <f>IF(AND(N10&lt;&gt;0,M10&lt;=5),VLOOKUP(N10,баллы!A$1:F$65,M10+1),0)</f>
        <v>0</v>
      </c>
      <c r="Z10" s="3">
        <f>IF(AND(P10&lt;&gt;0,O10&lt;=5),VLOOKUP(P10,баллы!A$1:F$65,O10+1),0)</f>
        <v>0</v>
      </c>
      <c r="AA10" s="3">
        <f>IF(AND(R10&lt;&gt;0,Q10&lt;=5),VLOOKUP(R10,баллы!A$1:F$65,Q10+1),0)</f>
        <v>0</v>
      </c>
      <c r="AB10" s="16">
        <f>S10+T10+U10+X10+Y10+Z10+AA10</f>
        <v>910</v>
      </c>
      <c r="AC10" s="18"/>
      <c r="AD10" s="24"/>
    </row>
    <row r="11" spans="1:46" s="19" customFormat="1" x14ac:dyDescent="0.2">
      <c r="A11" s="4">
        <v>9</v>
      </c>
      <c r="B11" s="43" t="s">
        <v>270</v>
      </c>
      <c r="C11" s="6" t="s">
        <v>25</v>
      </c>
      <c r="D11" s="6"/>
      <c r="E11" s="46">
        <v>18</v>
      </c>
      <c r="F11" s="20">
        <f>COUNTA(H11,J11,L11,N11,P11,R11)</f>
        <v>3</v>
      </c>
      <c r="G11" s="20">
        <v>2</v>
      </c>
      <c r="H11" s="25">
        <v>11</v>
      </c>
      <c r="I11" s="20">
        <v>2</v>
      </c>
      <c r="J11" s="20">
        <v>11</v>
      </c>
      <c r="K11" s="20">
        <v>2</v>
      </c>
      <c r="L11" s="20">
        <v>11</v>
      </c>
      <c r="M11" s="20"/>
      <c r="N11" s="20"/>
      <c r="O11" s="20"/>
      <c r="P11" s="20"/>
      <c r="Q11" s="20"/>
      <c r="R11" s="20"/>
      <c r="S11" s="3">
        <f>IF(AND(H11&lt;&gt;0,G11&lt;=5),VLOOKUP(H11,баллы!A$1:F$65,G11+1),0)</f>
        <v>300</v>
      </c>
      <c r="T11" s="3">
        <f>IF(AND(J11&lt;&gt;0,I11&lt;=5),VLOOKUP(J11,баллы!A$1:F$65,I11+1),0)</f>
        <v>300</v>
      </c>
      <c r="U11" s="3">
        <f>IF(AND(L11&lt;&gt;0,K11&lt;=5),VLOOKUP(L11,баллы!A$1:F$65,K11+1),0)</f>
        <v>300</v>
      </c>
      <c r="V11" s="15"/>
      <c r="W11" s="15"/>
      <c r="X11" s="15">
        <f>ABS(W11-V11)*5</f>
        <v>0</v>
      </c>
      <c r="Y11" s="3">
        <f>IF(AND(N11&lt;&gt;0,M11&lt;=5),VLOOKUP(N11,баллы!A$1:F$65,M11+1),0)</f>
        <v>0</v>
      </c>
      <c r="Z11" s="3">
        <f>IF(AND(P11&lt;&gt;0,O11&lt;=5),VLOOKUP(P11,баллы!A$1:F$65,O11+1),0)</f>
        <v>0</v>
      </c>
      <c r="AA11" s="3">
        <f>IF(AND(R11&lt;&gt;0,Q11&lt;=5),VLOOKUP(R11,баллы!A$1:F$65,Q11+1),0)</f>
        <v>0</v>
      </c>
      <c r="AB11" s="16">
        <f>S11+T11+U11+X11+Y11+Z11+AA11</f>
        <v>900</v>
      </c>
      <c r="AC11" s="18"/>
      <c r="AD11" s="24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19" customFormat="1" x14ac:dyDescent="0.2">
      <c r="A12" s="4">
        <v>10</v>
      </c>
      <c r="B12" s="43" t="s">
        <v>177</v>
      </c>
      <c r="C12" s="22" t="s">
        <v>25</v>
      </c>
      <c r="D12" s="21">
        <v>1982</v>
      </c>
      <c r="E12" s="45">
        <v>5</v>
      </c>
      <c r="F12" s="20">
        <f>COUNTA(H12,J12,L12,N12,P12,R12)</f>
        <v>2</v>
      </c>
      <c r="G12" s="20">
        <v>2</v>
      </c>
      <c r="H12" s="25">
        <v>8</v>
      </c>
      <c r="I12" s="20"/>
      <c r="J12" s="25"/>
      <c r="K12" s="20">
        <v>2</v>
      </c>
      <c r="L12" s="25">
        <v>2</v>
      </c>
      <c r="M12" s="20"/>
      <c r="N12" s="25"/>
      <c r="O12" s="20"/>
      <c r="P12" s="25"/>
      <c r="Q12" s="20"/>
      <c r="R12" s="25"/>
      <c r="S12" s="3">
        <f>IF(AND(H12&lt;&gt;0,G12&lt;=5),VLOOKUP(H12,баллы!A$1:F$65,G12+1),0)</f>
        <v>340</v>
      </c>
      <c r="T12" s="3">
        <f>IF(AND(J12&lt;&gt;0,I12&lt;=5),VLOOKUP(J12,баллы!A$1:F$65,I12+1),0)</f>
        <v>0</v>
      </c>
      <c r="U12" s="3">
        <f>IF(AND(L12&lt;&gt;0,K12&lt;=5),VLOOKUP(L12,баллы!A$1:F$65,K12+1),0)</f>
        <v>540</v>
      </c>
      <c r="V12" s="15"/>
      <c r="W12" s="15"/>
      <c r="X12" s="15">
        <f>ABS(W12-V12)*5</f>
        <v>0</v>
      </c>
      <c r="Y12" s="3">
        <f>IF(AND(N12&lt;&gt;0,M12&lt;=5),VLOOKUP(N12,баллы!A$1:F$65,M12+1),0)</f>
        <v>0</v>
      </c>
      <c r="Z12" s="3">
        <f>IF(AND(P12&lt;&gt;0,O12&lt;=5),VLOOKUP(P12,баллы!A$1:F$65,O12+1),0)</f>
        <v>0</v>
      </c>
      <c r="AA12" s="3">
        <f>IF(AND(R12&lt;&gt;0,Q12&lt;=5),VLOOKUP(R12,баллы!A$1:F$65,Q12+1),0)</f>
        <v>0</v>
      </c>
      <c r="AB12" s="16">
        <f>S12+T12+U12+X12+Y12+Z12+AA12</f>
        <v>880</v>
      </c>
      <c r="AC12" s="18"/>
      <c r="AD12" s="24"/>
    </row>
    <row r="13" spans="1:46" s="19" customFormat="1" x14ac:dyDescent="0.2">
      <c r="A13" s="4">
        <v>11</v>
      </c>
      <c r="B13" s="43" t="s">
        <v>10</v>
      </c>
      <c r="C13" s="22" t="s">
        <v>25</v>
      </c>
      <c r="D13" s="21">
        <v>1974</v>
      </c>
      <c r="E13" s="45">
        <v>8</v>
      </c>
      <c r="F13" s="20">
        <f>COUNTA(H13,J13,L13,N13,P13,R13)</f>
        <v>2</v>
      </c>
      <c r="G13" s="20">
        <v>2</v>
      </c>
      <c r="H13" s="25">
        <v>9</v>
      </c>
      <c r="I13" s="20"/>
      <c r="J13" s="25"/>
      <c r="K13" s="20">
        <v>2</v>
      </c>
      <c r="L13" s="25">
        <v>3</v>
      </c>
      <c r="M13" s="20"/>
      <c r="N13" s="25"/>
      <c r="O13" s="20"/>
      <c r="P13" s="25"/>
      <c r="Q13" s="20"/>
      <c r="R13" s="25"/>
      <c r="S13" s="3">
        <f>IF(AND(H13&lt;&gt;0,G13&lt;=5),VLOOKUP(H13,баллы!A$1:F$65,G13+1),0)</f>
        <v>320</v>
      </c>
      <c r="T13" s="3">
        <f>IF(AND(J13&lt;&gt;0,I13&lt;=5),VLOOKUP(J13,баллы!A$1:F$65,I13+1),0)</f>
        <v>0</v>
      </c>
      <c r="U13" s="3">
        <f>IF(AND(L13&lt;&gt;0,K13&lt;=5),VLOOKUP(L13,баллы!A$1:F$65,K13+1),0)</f>
        <v>480</v>
      </c>
      <c r="V13" s="15"/>
      <c r="W13" s="15"/>
      <c r="X13" s="15">
        <f>ABS(W13-V13)*5</f>
        <v>0</v>
      </c>
      <c r="Y13" s="3">
        <f>IF(AND(N13&lt;&gt;0,M13&lt;=5),VLOOKUP(N13,баллы!A$1:F$65,M13+1),0)</f>
        <v>0</v>
      </c>
      <c r="Z13" s="3">
        <f>IF(AND(P13&lt;&gt;0,O13&lt;=5),VLOOKUP(P13,баллы!A$1:F$65,O13+1),0)</f>
        <v>0</v>
      </c>
      <c r="AA13" s="3">
        <f>IF(AND(R13&lt;&gt;0,Q13&lt;=5),VLOOKUP(R13,баллы!A$1:F$65,Q13+1),0)</f>
        <v>0</v>
      </c>
      <c r="AB13" s="16">
        <f>S13+T13+U13+X13+Y13+Z13+AA13</f>
        <v>800</v>
      </c>
      <c r="AC13" s="18"/>
      <c r="AD13" s="24"/>
    </row>
    <row r="14" spans="1:46" s="19" customFormat="1" x14ac:dyDescent="0.2">
      <c r="A14" s="4">
        <v>12</v>
      </c>
      <c r="B14" s="43" t="s">
        <v>32</v>
      </c>
      <c r="C14" s="22" t="s">
        <v>29</v>
      </c>
      <c r="D14" s="21">
        <v>1982</v>
      </c>
      <c r="E14" s="14"/>
      <c r="F14" s="20">
        <f>COUNTA(H14,J14,L14,N14,P14,R14)</f>
        <v>2</v>
      </c>
      <c r="G14" s="20"/>
      <c r="H14" s="25"/>
      <c r="I14" s="20">
        <v>2</v>
      </c>
      <c r="J14" s="25">
        <v>7</v>
      </c>
      <c r="K14" s="20">
        <v>2</v>
      </c>
      <c r="L14" s="25">
        <v>4</v>
      </c>
      <c r="M14" s="20"/>
      <c r="N14" s="25"/>
      <c r="O14" s="20"/>
      <c r="P14" s="25"/>
      <c r="Q14" s="20"/>
      <c r="R14" s="25"/>
      <c r="S14" s="25">
        <f>IF(AND(H14&lt;&gt;0,G14&lt;=5),VLOOKUP(H14,баллы!A$1:F$65,G14+1),0)</f>
        <v>0</v>
      </c>
      <c r="T14" s="25">
        <f>IF(AND(J14&lt;&gt;0,I14&lt;=5),VLOOKUP(J14,баллы!A$1:F$65,I14+1),0)</f>
        <v>360</v>
      </c>
      <c r="U14" s="25">
        <f>IF(AND(L14&lt;&gt;0,K14&lt;=5),VLOOKUP(L14,баллы!A$1:F$65,K14+1),0)</f>
        <v>430</v>
      </c>
      <c r="V14" s="15"/>
      <c r="W14" s="15"/>
      <c r="X14" s="15">
        <f>ABS(W14-V14)*5</f>
        <v>0</v>
      </c>
      <c r="Y14" s="25">
        <f>IF(AND(N14&lt;&gt;0,M14&lt;=5),VLOOKUP(N14,баллы!A$1:F$65,M14+1),0)</f>
        <v>0</v>
      </c>
      <c r="Z14" s="25">
        <f>IF(AND(P14&lt;&gt;0,O14&lt;=5),VLOOKUP(P14,баллы!A$1:F$65,O14+1),0)</f>
        <v>0</v>
      </c>
      <c r="AA14" s="25">
        <f>IF(AND(R14&lt;&gt;0,Q14&lt;=5),VLOOKUP(R14,баллы!A$1:F$65,Q14+1),0)</f>
        <v>0</v>
      </c>
      <c r="AB14" s="16">
        <f>S14+T14+U14+X14+Y14+Z14+AA14</f>
        <v>790</v>
      </c>
      <c r="AC14" s="20"/>
      <c r="AD14" s="36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9" customFormat="1" x14ac:dyDescent="0.2">
      <c r="A15" s="4">
        <v>13</v>
      </c>
      <c r="B15" s="6" t="s">
        <v>269</v>
      </c>
      <c r="C15" s="6" t="s">
        <v>25</v>
      </c>
      <c r="D15" s="6">
        <v>2008</v>
      </c>
      <c r="E15" s="17">
        <v>23</v>
      </c>
      <c r="F15" s="20">
        <f>COUNTA(H15,J15,L15,N15,P15,R15)</f>
        <v>3</v>
      </c>
      <c r="G15" s="20">
        <v>3</v>
      </c>
      <c r="H15" s="20">
        <v>1</v>
      </c>
      <c r="I15" s="20">
        <v>2</v>
      </c>
      <c r="J15" s="20">
        <v>16</v>
      </c>
      <c r="K15" s="20">
        <v>2</v>
      </c>
      <c r="L15" s="20">
        <v>13</v>
      </c>
      <c r="M15" s="20"/>
      <c r="N15" s="20"/>
      <c r="O15" s="20"/>
      <c r="P15" s="20"/>
      <c r="Q15" s="20"/>
      <c r="R15" s="20"/>
      <c r="S15" s="3">
        <f>IF(AND(H15&lt;&gt;0,G15&lt;=5),VLOOKUP(H15,баллы!A$1:F$65,G15+1),0)</f>
        <v>240</v>
      </c>
      <c r="T15" s="3">
        <f>IF(AND(J15&lt;&gt;0,I15&lt;=5),VLOOKUP(J15,баллы!A$1:F$65,I15+1),0)</f>
        <v>250</v>
      </c>
      <c r="U15" s="3">
        <f>IF(AND(L15&lt;&gt;0,K15&lt;=5),VLOOKUP(L15,баллы!A$1:F$65,K15+1),0)</f>
        <v>280</v>
      </c>
      <c r="V15" s="15"/>
      <c r="W15" s="15"/>
      <c r="X15" s="15">
        <f>ABS(W15-V15)*5</f>
        <v>0</v>
      </c>
      <c r="Y15" s="3">
        <f>IF(AND(N15&lt;&gt;0,M15&lt;=5),VLOOKUP(N15,баллы!A$1:F$65,M15+1),0)</f>
        <v>0</v>
      </c>
      <c r="Z15" s="3">
        <f>IF(AND(P15&lt;&gt;0,O15&lt;=5),VLOOKUP(P15,баллы!A$1:F$65,O15+1),0)</f>
        <v>0</v>
      </c>
      <c r="AA15" s="3">
        <f>IF(AND(R15&lt;&gt;0,Q15&lt;=5),VLOOKUP(R15,баллы!A$1:F$65,Q15+1),0)</f>
        <v>0</v>
      </c>
      <c r="AB15" s="16">
        <f>S15+T15+U15+X15+Y15+Z15+AA15</f>
        <v>770</v>
      </c>
      <c r="AC15" s="18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s="19" customFormat="1" x14ac:dyDescent="0.2">
      <c r="A16" s="4">
        <v>14</v>
      </c>
      <c r="B16" s="6" t="s">
        <v>11</v>
      </c>
      <c r="C16" s="6" t="s">
        <v>25</v>
      </c>
      <c r="D16" s="6">
        <v>1961</v>
      </c>
      <c r="E16" s="17"/>
      <c r="F16" s="20">
        <f>COUNTA(H16,J16,L16,N16,P16,R16)</f>
        <v>2</v>
      </c>
      <c r="G16" s="20"/>
      <c r="H16" s="20"/>
      <c r="I16" s="20">
        <v>2</v>
      </c>
      <c r="J16" s="20">
        <v>5</v>
      </c>
      <c r="K16" s="20">
        <v>2</v>
      </c>
      <c r="L16" s="20">
        <v>14</v>
      </c>
      <c r="M16" s="20"/>
      <c r="N16" s="20"/>
      <c r="O16" s="20"/>
      <c r="P16" s="20"/>
      <c r="Q16" s="20"/>
      <c r="R16" s="20"/>
      <c r="S16" s="3">
        <f>IF(AND(H16&lt;&gt;0,G16&lt;=5),VLOOKUP(H16,баллы!A$1:F$65,G16+1),0)</f>
        <v>0</v>
      </c>
      <c r="T16" s="3">
        <f>IF(AND(J16&lt;&gt;0,I16&lt;=5),VLOOKUP(J16,баллы!A$1:F$65,I16+1),0)</f>
        <v>400</v>
      </c>
      <c r="U16" s="3">
        <f>IF(AND(L16&lt;&gt;0,K16&lt;=5),VLOOKUP(L16,баллы!A$1:F$65,K16+1),0)</f>
        <v>270</v>
      </c>
      <c r="V16" s="15"/>
      <c r="W16" s="15"/>
      <c r="X16" s="15">
        <f>ABS(W16-V16)*5</f>
        <v>0</v>
      </c>
      <c r="Y16" s="3">
        <f>IF(AND(N16&lt;&gt;0,M16&lt;=5),VLOOKUP(N16,баллы!A$1:F$65,M16+1),0)</f>
        <v>0</v>
      </c>
      <c r="Z16" s="3">
        <f>IF(AND(P16&lt;&gt;0,O16&lt;=5),VLOOKUP(P16,баллы!A$1:F$65,O16+1),0)</f>
        <v>0</v>
      </c>
      <c r="AA16" s="3">
        <f>IF(AND(R16&lt;&gt;0,Q16&lt;=5),VLOOKUP(R16,баллы!A$1:F$65,Q16+1),0)</f>
        <v>0</v>
      </c>
      <c r="AB16" s="16">
        <f>S16+T16+U16+X16+Y16+Z16+AA16</f>
        <v>670</v>
      </c>
      <c r="AC16" s="18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s="19" customFormat="1" x14ac:dyDescent="0.2">
      <c r="A17" s="4">
        <v>15</v>
      </c>
      <c r="B17" s="6" t="s">
        <v>265</v>
      </c>
      <c r="C17" s="6" t="s">
        <v>27</v>
      </c>
      <c r="D17" s="6">
        <v>2006</v>
      </c>
      <c r="E17" s="17"/>
      <c r="F17" s="20">
        <f>COUNTA(H17,J17,L17,N17,P17,R17)</f>
        <v>2</v>
      </c>
      <c r="G17" s="20"/>
      <c r="H17" s="20"/>
      <c r="I17" s="20">
        <v>2</v>
      </c>
      <c r="J17" s="20">
        <v>9</v>
      </c>
      <c r="K17" s="20">
        <v>2</v>
      </c>
      <c r="L17" s="20">
        <v>8</v>
      </c>
      <c r="M17" s="20"/>
      <c r="N17" s="20"/>
      <c r="O17" s="20"/>
      <c r="P17" s="20"/>
      <c r="Q17" s="20"/>
      <c r="R17" s="20"/>
      <c r="S17" s="3">
        <f>IF(AND(H17&lt;&gt;0,G17&lt;=5),VLOOKUP(H17,баллы!A$1:F$65,G17+1),0)</f>
        <v>0</v>
      </c>
      <c r="T17" s="3">
        <f>IF(AND(J17&lt;&gt;0,I17&lt;=5),VLOOKUP(J17,баллы!A$1:F$65,I17+1),0)</f>
        <v>320</v>
      </c>
      <c r="U17" s="3">
        <f>IF(AND(L17&lt;&gt;0,K17&lt;=5),VLOOKUP(L17,баллы!A$1:F$65,K17+1),0)</f>
        <v>340</v>
      </c>
      <c r="V17" s="15"/>
      <c r="W17" s="15"/>
      <c r="X17" s="15">
        <f>ABS(W17-V17)*5</f>
        <v>0</v>
      </c>
      <c r="Y17" s="3">
        <f>IF(AND(N17&lt;&gt;0,M17&lt;=5),VLOOKUP(N17,баллы!A$1:F$65,M17+1),0)</f>
        <v>0</v>
      </c>
      <c r="Z17" s="3">
        <f>IF(AND(P17&lt;&gt;0,O17&lt;=5),VLOOKUP(P17,баллы!A$1:F$65,O17+1),0)</f>
        <v>0</v>
      </c>
      <c r="AA17" s="3">
        <f>IF(AND(R17&lt;&gt;0,Q17&lt;=5),VLOOKUP(R17,баллы!A$1:F$65,Q17+1),0)</f>
        <v>0</v>
      </c>
      <c r="AB17" s="16">
        <f>S17+T17+U17+X17+Y17+Z17+AA17</f>
        <v>660</v>
      </c>
      <c r="AC17" s="18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s="19" customFormat="1" x14ac:dyDescent="0.2">
      <c r="A18" s="4">
        <v>16</v>
      </c>
      <c r="B18" s="6" t="s">
        <v>321</v>
      </c>
      <c r="C18" s="6" t="s">
        <v>25</v>
      </c>
      <c r="D18" s="6"/>
      <c r="E18" s="17"/>
      <c r="F18" s="20">
        <f>COUNTA(H18,J18,L18,N18,P18,R18)</f>
        <v>3</v>
      </c>
      <c r="G18" s="20">
        <v>3</v>
      </c>
      <c r="H18" s="20">
        <v>4</v>
      </c>
      <c r="I18" s="20">
        <v>2</v>
      </c>
      <c r="J18" s="20">
        <v>17</v>
      </c>
      <c r="K18" s="20">
        <v>3</v>
      </c>
      <c r="L18" s="20">
        <v>2</v>
      </c>
      <c r="M18" s="20"/>
      <c r="N18" s="20"/>
      <c r="O18" s="20"/>
      <c r="P18" s="20"/>
      <c r="Q18" s="20"/>
      <c r="R18" s="20"/>
      <c r="S18" s="3">
        <f>IF(AND(H18&lt;&gt;0,G18&lt;=5),VLOOKUP(H18,баллы!A$1:F$65,G18+1),0)</f>
        <v>172</v>
      </c>
      <c r="T18" s="3">
        <f>IF(AND(J18&lt;&gt;0,I18&lt;=5),VLOOKUP(J18,баллы!A$1:F$65,I18+1),0)</f>
        <v>240</v>
      </c>
      <c r="U18" s="3">
        <f>IF(AND(L18&lt;&gt;0,K18&lt;=5),VLOOKUP(L18,баллы!A$1:F$65,K18+1),0)</f>
        <v>216</v>
      </c>
      <c r="V18" s="15"/>
      <c r="W18" s="15"/>
      <c r="X18" s="15">
        <f>ABS(W18-V18)*5</f>
        <v>0</v>
      </c>
      <c r="Y18" s="3">
        <f>IF(AND(N18&lt;&gt;0,M18&lt;=5),VLOOKUP(N18,баллы!A$1:F$65,M18+1),0)</f>
        <v>0</v>
      </c>
      <c r="Z18" s="3">
        <f>IF(AND(P18&lt;&gt;0,O18&lt;=5),VLOOKUP(P18,баллы!A$1:F$65,O18+1),0)</f>
        <v>0</v>
      </c>
      <c r="AA18" s="3">
        <f>IF(AND(R18&lt;&gt;0,Q18&lt;=5),VLOOKUP(R18,баллы!A$1:F$65,Q18+1),0)</f>
        <v>0</v>
      </c>
      <c r="AB18" s="16">
        <f>S18+T18+U18+X18+Y18+Z18+AA18</f>
        <v>628</v>
      </c>
      <c r="AC18" s="18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s="19" customFormat="1" x14ac:dyDescent="0.2">
      <c r="A19" s="4">
        <v>17</v>
      </c>
      <c r="B19" s="43" t="s">
        <v>13</v>
      </c>
      <c r="C19" s="6" t="s">
        <v>26</v>
      </c>
      <c r="D19" s="6">
        <v>1992</v>
      </c>
      <c r="E19" s="46">
        <v>31</v>
      </c>
      <c r="F19" s="20">
        <f>COUNTA(H19,J19,L19,N19,P19,R19)</f>
        <v>1</v>
      </c>
      <c r="G19" s="20">
        <v>2</v>
      </c>
      <c r="H19" s="25">
        <v>1</v>
      </c>
      <c r="I19" s="20"/>
      <c r="J19" s="20"/>
      <c r="K19" s="20"/>
      <c r="L19" s="20"/>
      <c r="M19" s="20"/>
      <c r="N19" s="20"/>
      <c r="O19" s="20"/>
      <c r="P19" s="25"/>
      <c r="Q19" s="20"/>
      <c r="R19" s="20"/>
      <c r="S19" s="3">
        <f>IF(AND(H19&lt;&gt;0,G19&lt;=5),VLOOKUP(H19,баллы!A$1:F$65,G19+1),0)</f>
        <v>600</v>
      </c>
      <c r="T19" s="3">
        <f>IF(AND(J19&lt;&gt;0,I19&lt;=5),VLOOKUP(J19,баллы!A$1:F$65,I19+1),0)</f>
        <v>0</v>
      </c>
      <c r="U19" s="3">
        <f>IF(AND(L19&lt;&gt;0,K19&lt;=5),VLOOKUP(L19,баллы!A$1:F$65,K19+1),0)</f>
        <v>0</v>
      </c>
      <c r="V19" s="15"/>
      <c r="W19" s="15"/>
      <c r="X19" s="15">
        <f>ABS(W19-V19)*5</f>
        <v>0</v>
      </c>
      <c r="Y19" s="3">
        <f>IF(AND(N19&lt;&gt;0,M19&lt;=5),VLOOKUP(N19,баллы!A$1:F$65,M19+1),0)</f>
        <v>0</v>
      </c>
      <c r="Z19" s="3">
        <f>IF(AND(P19&lt;&gt;0,O19&lt;=5),VLOOKUP(P19,баллы!A$1:F$65,O19+1),0)</f>
        <v>0</v>
      </c>
      <c r="AA19" s="3">
        <f>IF(AND(R19&lt;&gt;0,Q19&lt;=5),VLOOKUP(R19,баллы!A$1:F$65,Q19+1),0)</f>
        <v>0</v>
      </c>
      <c r="AB19" s="16">
        <f>S19+T19+U19+X19+Y19+Z19+AA19</f>
        <v>600</v>
      </c>
      <c r="AC19" s="18"/>
      <c r="AD19" s="24"/>
      <c r="AH19" s="6"/>
      <c r="AI19" s="6"/>
      <c r="AJ19" s="6"/>
      <c r="AK19" s="6"/>
    </row>
    <row r="20" spans="1:46" s="19" customFormat="1" x14ac:dyDescent="0.2">
      <c r="A20" s="4">
        <v>18</v>
      </c>
      <c r="B20" s="43" t="s">
        <v>178</v>
      </c>
      <c r="C20" s="22" t="s">
        <v>25</v>
      </c>
      <c r="D20" s="21">
        <v>1989</v>
      </c>
      <c r="E20" s="45">
        <v>6</v>
      </c>
      <c r="F20" s="20">
        <f>COUNTA(H20,J20,L20,N20,P20,R20)</f>
        <v>1</v>
      </c>
      <c r="G20" s="20">
        <v>2</v>
      </c>
      <c r="H20" s="25">
        <v>2</v>
      </c>
      <c r="I20" s="20"/>
      <c r="J20" s="25"/>
      <c r="K20" s="20"/>
      <c r="L20" s="25"/>
      <c r="M20" s="20"/>
      <c r="N20" s="25"/>
      <c r="O20" s="20"/>
      <c r="P20" s="25"/>
      <c r="Q20" s="20"/>
      <c r="R20" s="25"/>
      <c r="S20" s="3">
        <f>IF(AND(H20&lt;&gt;0,G20&lt;=5),VLOOKUP(H20,баллы!A$1:F$65,G20+1),0)</f>
        <v>540</v>
      </c>
      <c r="T20" s="3">
        <f>IF(AND(J20&lt;&gt;0,I20&lt;=5),VLOOKUP(J20,баллы!A$1:F$65,I20+1),0)</f>
        <v>0</v>
      </c>
      <c r="U20" s="3">
        <f>IF(AND(L20&lt;&gt;0,K20&lt;=5),VLOOKUP(L20,баллы!A$1:F$65,K20+1),0)</f>
        <v>0</v>
      </c>
      <c r="V20" s="15"/>
      <c r="W20" s="15"/>
      <c r="X20" s="15">
        <f>ABS(W20-V20)*5</f>
        <v>0</v>
      </c>
      <c r="Y20" s="3">
        <f>IF(AND(N20&lt;&gt;0,M20&lt;=5),VLOOKUP(N20,баллы!A$1:F$65,M20+1),0)</f>
        <v>0</v>
      </c>
      <c r="Z20" s="3">
        <f>IF(AND(P20&lt;&gt;0,O20&lt;=5),VLOOKUP(P20,баллы!A$1:F$65,O20+1),0)</f>
        <v>0</v>
      </c>
      <c r="AA20" s="3">
        <f>IF(AND(R20&lt;&gt;0,Q20&lt;=5),VLOOKUP(R20,баллы!A$1:F$65,Q20+1),0)</f>
        <v>0</v>
      </c>
      <c r="AB20" s="16">
        <f>S20+T20+U20+X20+Y20+Z20+AA20</f>
        <v>540</v>
      </c>
      <c r="AC20" s="18"/>
      <c r="AD20" s="24"/>
    </row>
    <row r="21" spans="1:46" s="19" customFormat="1" x14ac:dyDescent="0.2">
      <c r="A21" s="4">
        <v>19</v>
      </c>
      <c r="B21" s="43" t="s">
        <v>276</v>
      </c>
      <c r="C21" s="6" t="s">
        <v>27</v>
      </c>
      <c r="D21" s="6">
        <v>1974</v>
      </c>
      <c r="E21" s="46">
        <v>16</v>
      </c>
      <c r="F21" s="20">
        <f>COUNTA(H21,J21,L21,N21,P21,R21)</f>
        <v>2</v>
      </c>
      <c r="G21" s="20">
        <v>2</v>
      </c>
      <c r="H21" s="25">
        <v>15</v>
      </c>
      <c r="I21" s="20">
        <v>2</v>
      </c>
      <c r="J21" s="20">
        <v>13</v>
      </c>
      <c r="K21" s="20"/>
      <c r="L21" s="20"/>
      <c r="M21" s="20"/>
      <c r="N21" s="20"/>
      <c r="O21" s="20"/>
      <c r="P21" s="20"/>
      <c r="Q21" s="20"/>
      <c r="R21" s="20"/>
      <c r="S21" s="3">
        <f>IF(AND(H21&lt;&gt;0,G21&lt;=5),VLOOKUP(H21,баллы!A$1:F$65,G21+1),0)</f>
        <v>260</v>
      </c>
      <c r="T21" s="3">
        <f>IF(AND(J21&lt;&gt;0,I21&lt;=5),VLOOKUP(J21,баллы!A$1:F$65,I21+1),0)</f>
        <v>280</v>
      </c>
      <c r="U21" s="3">
        <f>IF(AND(L21&lt;&gt;0,K21&lt;=5),VLOOKUP(L21,баллы!A$1:F$65,K21+1),0)</f>
        <v>0</v>
      </c>
      <c r="V21" s="15"/>
      <c r="W21" s="15"/>
      <c r="X21" s="15">
        <f>ABS(W21-V21)*5</f>
        <v>0</v>
      </c>
      <c r="Y21" s="3">
        <f>IF(AND(N21&lt;&gt;0,M21&lt;=5),VLOOKUP(N21,баллы!A$1:F$65,M21+1),0)</f>
        <v>0</v>
      </c>
      <c r="Z21" s="3">
        <f>IF(AND(P21&lt;&gt;0,O21&lt;=5),VLOOKUP(P21,баллы!A$1:F$65,O21+1),0)</f>
        <v>0</v>
      </c>
      <c r="AA21" s="3">
        <f>IF(AND(R21&lt;&gt;0,Q21&lt;=5),VLOOKUP(R21,баллы!A$1:F$65,Q21+1),0)</f>
        <v>0</v>
      </c>
      <c r="AB21" s="16">
        <f>S21+T21+U21+X21+Y21+Z21+AA21</f>
        <v>540</v>
      </c>
      <c r="AC21" s="18"/>
      <c r="AD21" s="2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s="19" customFormat="1" x14ac:dyDescent="0.2">
      <c r="A22" s="4">
        <v>20</v>
      </c>
      <c r="B22" s="43" t="s">
        <v>291</v>
      </c>
      <c r="C22" s="21" t="s">
        <v>26</v>
      </c>
      <c r="D22" s="6"/>
      <c r="E22" s="46">
        <v>35</v>
      </c>
      <c r="F22" s="20">
        <f>COUNTA(H22,J22,L22,N22,P22,R22)</f>
        <v>1</v>
      </c>
      <c r="G22" s="20">
        <v>2</v>
      </c>
      <c r="H22" s="25">
        <v>5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3">
        <f>IF(AND(H22&lt;&gt;0,G22&lt;=5),VLOOKUP(H22,баллы!A$1:F$65,G22+1),0)</f>
        <v>400</v>
      </c>
      <c r="T22" s="3">
        <f>IF(AND(J22&lt;&gt;0,I22&lt;=5),VLOOKUP(J22,баллы!A$1:F$65,I22+1),0)</f>
        <v>0</v>
      </c>
      <c r="U22" s="3">
        <f>IF(AND(L22&lt;&gt;0,K22&lt;=5),VLOOKUP(L22,баллы!A$1:F$65,K22+1),0)</f>
        <v>0</v>
      </c>
      <c r="V22" s="15"/>
      <c r="W22" s="15"/>
      <c r="X22" s="15">
        <f>ABS(W22-V22)*5</f>
        <v>0</v>
      </c>
      <c r="Y22" s="3">
        <f>IF(AND(N22&lt;&gt;0,M22&lt;=5),VLOOKUP(N22,баллы!A$1:F$65,M22+1),0)</f>
        <v>0</v>
      </c>
      <c r="Z22" s="3">
        <f>IF(AND(P22&lt;&gt;0,O22&lt;=5),VLOOKUP(P22,баллы!A$1:F$65,O22+1),0)</f>
        <v>0</v>
      </c>
      <c r="AA22" s="3">
        <f>IF(AND(R22&lt;&gt;0,Q22&lt;=5),VLOOKUP(R22,баллы!A$1:F$65,Q22+1),0)</f>
        <v>0</v>
      </c>
      <c r="AB22" s="16">
        <f>S22+T22+U22+X22+Y22+Z22+AA22</f>
        <v>400</v>
      </c>
      <c r="AC22" s="18"/>
      <c r="AD22" s="24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s="19" customFormat="1" x14ac:dyDescent="0.2">
      <c r="A23" s="4">
        <v>21</v>
      </c>
      <c r="B23" s="6" t="s">
        <v>318</v>
      </c>
      <c r="C23" s="22" t="s">
        <v>25</v>
      </c>
      <c r="D23" s="6"/>
      <c r="E23" s="17"/>
      <c r="F23" s="20">
        <f>COUNTA(H23,J23,L23,N23,P23,R23)</f>
        <v>2</v>
      </c>
      <c r="G23" s="20">
        <v>3</v>
      </c>
      <c r="H23" s="20">
        <v>6</v>
      </c>
      <c r="I23" s="20"/>
      <c r="J23" s="20"/>
      <c r="K23" s="20">
        <v>3</v>
      </c>
      <c r="L23" s="20">
        <v>1</v>
      </c>
      <c r="M23" s="20"/>
      <c r="N23" s="20"/>
      <c r="O23" s="20"/>
      <c r="P23" s="20"/>
      <c r="Q23" s="20"/>
      <c r="R23" s="20"/>
      <c r="S23" s="3">
        <f>IF(AND(H23&lt;&gt;0,G23&lt;=5),VLOOKUP(H23,баллы!A$1:F$65,G23+1),0)</f>
        <v>152</v>
      </c>
      <c r="T23" s="3">
        <f>IF(AND(J23&lt;&gt;0,I23&lt;=5),VLOOKUP(J23,баллы!A$1:F$65,I23+1),0)</f>
        <v>0</v>
      </c>
      <c r="U23" s="3">
        <f>IF(AND(L23&lt;&gt;0,K23&lt;=5),VLOOKUP(L23,баллы!A$1:F$65,K23+1),0)</f>
        <v>240</v>
      </c>
      <c r="V23" s="15"/>
      <c r="W23" s="15"/>
      <c r="X23" s="15">
        <f>ABS(W23-V23)*5</f>
        <v>0</v>
      </c>
      <c r="Y23" s="3">
        <f>IF(AND(N23&lt;&gt;0,M23&lt;=5),VLOOKUP(N23,баллы!A$1:F$65,M23+1),0)</f>
        <v>0</v>
      </c>
      <c r="Z23" s="3">
        <f>IF(AND(P23&lt;&gt;0,O23&lt;=5),VLOOKUP(P23,баллы!A$1:F$65,O23+1),0)</f>
        <v>0</v>
      </c>
      <c r="AA23" s="3">
        <f>IF(AND(R23&lt;&gt;0,Q23&lt;=5),VLOOKUP(R23,баллы!A$1:F$65,Q23+1),0)</f>
        <v>0</v>
      </c>
      <c r="AB23" s="16">
        <f>S23+T23+U23+X23+Y23+Z23+AA23</f>
        <v>392</v>
      </c>
      <c r="AC23" s="18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s="19" customFormat="1" x14ac:dyDescent="0.2">
      <c r="A24" s="4">
        <v>22</v>
      </c>
      <c r="B24" t="s">
        <v>328</v>
      </c>
      <c r="C24" t="s">
        <v>211</v>
      </c>
      <c r="D24" s="6"/>
      <c r="E24" s="17"/>
      <c r="F24" s="47">
        <f>COUNTA(H24,J24,L24,N24,P24,R24)</f>
        <v>1</v>
      </c>
      <c r="G24" s="20"/>
      <c r="H24" s="20"/>
      <c r="I24" s="20">
        <v>2</v>
      </c>
      <c r="J24" s="20">
        <v>6</v>
      </c>
      <c r="K24" s="20"/>
      <c r="L24" s="20"/>
      <c r="M24" s="20"/>
      <c r="N24" s="20"/>
      <c r="O24" s="20"/>
      <c r="P24" s="20"/>
      <c r="Q24" s="20"/>
      <c r="R24" s="20"/>
      <c r="S24" s="4">
        <f>IF(AND(H24&lt;&gt;0,G24&lt;=5),VLOOKUP(H24,баллы!A$1:F$65,G24+1),0)</f>
        <v>0</v>
      </c>
      <c r="T24" s="4">
        <f>IF(AND(J24&lt;&gt;0,I24&lt;=5),VLOOKUP(J24,баллы!A$1:F$65,I24+1),0)</f>
        <v>380</v>
      </c>
      <c r="U24" s="4">
        <f>IF(AND(L24&lt;&gt;0,K24&lt;=5),VLOOKUP(L24,баллы!A$1:F$65,K24+1),0)</f>
        <v>0</v>
      </c>
      <c r="V24" s="15"/>
      <c r="W24" s="15"/>
      <c r="X24" s="15">
        <f>ABS(W24-V24)*5</f>
        <v>0</v>
      </c>
      <c r="Y24" s="25">
        <f>IF(AND(N24&lt;&gt;0,M24&lt;=5),VLOOKUP(N24,баллы!A$1:F$65,M24+1),0)</f>
        <v>0</v>
      </c>
      <c r="Z24" s="25">
        <f>IF(AND(P24&lt;&gt;0,O24&lt;=5),VLOOKUP(P24,баллы!A$1:F$65,O24+1),0)</f>
        <v>0</v>
      </c>
      <c r="AA24" s="25">
        <f>IF(AND(R24&lt;&gt;0,Q24&lt;=5),VLOOKUP(R24,баллы!A$1:F$65,Q24+1),0)</f>
        <v>0</v>
      </c>
      <c r="AB24" s="16">
        <f>S24+T24+U24+X24+Y24+Z24+AA24</f>
        <v>380</v>
      </c>
      <c r="AC24" s="20"/>
      <c r="AD24" s="3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s="19" customFormat="1" x14ac:dyDescent="0.2">
      <c r="A25" s="4">
        <v>23</v>
      </c>
      <c r="B25" s="6" t="s">
        <v>313</v>
      </c>
      <c r="C25" s="6" t="s">
        <v>25</v>
      </c>
      <c r="D25" s="6"/>
      <c r="E25" s="17"/>
      <c r="F25" s="20">
        <f>COUNTA(H25,J25,L25,N25,P25,R25)</f>
        <v>2</v>
      </c>
      <c r="G25" s="20">
        <v>3</v>
      </c>
      <c r="H25" s="20">
        <v>12</v>
      </c>
      <c r="I25" s="20">
        <v>2</v>
      </c>
      <c r="J25" s="20">
        <v>19</v>
      </c>
      <c r="K25" s="20"/>
      <c r="L25" s="20"/>
      <c r="M25" s="20"/>
      <c r="N25" s="20"/>
      <c r="O25" s="20"/>
      <c r="P25" s="20"/>
      <c r="Q25" s="20"/>
      <c r="R25" s="20"/>
      <c r="S25" s="3">
        <f>IF(AND(H25&lt;&gt;0,G25&lt;=5),VLOOKUP(H25,баллы!A$1:F$65,G25+1),0)</f>
        <v>116</v>
      </c>
      <c r="T25" s="3">
        <f>IF(AND(J25&lt;&gt;0,I25&lt;=5),VLOOKUP(J25,баллы!A$1:F$65,I25+1),0)</f>
        <v>220</v>
      </c>
      <c r="U25" s="3">
        <f>IF(AND(L25&lt;&gt;0,K25&lt;=5),VLOOKUP(L25,баллы!A$1:F$65,K25+1),0)</f>
        <v>0</v>
      </c>
      <c r="V25" s="15"/>
      <c r="W25" s="15"/>
      <c r="X25" s="15">
        <f>ABS(W25-V25)*5</f>
        <v>0</v>
      </c>
      <c r="Y25" s="3">
        <f>IF(AND(N25&lt;&gt;0,M25&lt;=5),VLOOKUP(N25,баллы!A$1:F$65,M25+1),0)</f>
        <v>0</v>
      </c>
      <c r="Z25" s="3">
        <f>IF(AND(P25&lt;&gt;0,O25&lt;=5),VLOOKUP(P25,баллы!A$1:F$65,O25+1),0)</f>
        <v>0</v>
      </c>
      <c r="AA25" s="3">
        <f>IF(AND(R25&lt;&gt;0,Q25&lt;=5),VLOOKUP(R25,баллы!A$1:F$65,Q25+1),0)</f>
        <v>0</v>
      </c>
      <c r="AB25" s="16">
        <f>S25+T25+U25+X25+Y25+Z25+AA25</f>
        <v>336</v>
      </c>
      <c r="AC25" s="18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s="19" customFormat="1" x14ac:dyDescent="0.2">
      <c r="A26" s="4">
        <v>24</v>
      </c>
      <c r="B26" s="6" t="s">
        <v>323</v>
      </c>
      <c r="C26" s="21" t="s">
        <v>326</v>
      </c>
      <c r="D26" s="6"/>
      <c r="E26" s="17"/>
      <c r="F26" s="20">
        <f>COUNTA(H26,J26,L26,N26,P26,R26)</f>
        <v>2</v>
      </c>
      <c r="G26" s="20">
        <v>3</v>
      </c>
      <c r="H26" s="20">
        <v>9</v>
      </c>
      <c r="I26" s="20">
        <v>2</v>
      </c>
      <c r="J26" s="20">
        <v>21</v>
      </c>
      <c r="K26" s="20"/>
      <c r="L26" s="20"/>
      <c r="M26" s="20"/>
      <c r="N26" s="20"/>
      <c r="O26" s="20"/>
      <c r="P26" s="20"/>
      <c r="Q26" s="20"/>
      <c r="R26" s="20"/>
      <c r="S26" s="3">
        <f>IF(AND(H26&lt;&gt;0,G26&lt;=5),VLOOKUP(H26,баллы!A$1:F$65,G26+1),0)</f>
        <v>128</v>
      </c>
      <c r="T26" s="3">
        <f>IF(AND(J26&lt;&gt;0,I26&lt;=5),VLOOKUP(J26,баллы!A$1:F$65,I26+1),0)</f>
        <v>200</v>
      </c>
      <c r="U26" s="3">
        <f>IF(AND(L26&lt;&gt;0,K26&lt;=5),VLOOKUP(L26,баллы!A$1:F$65,K26+1),0)</f>
        <v>0</v>
      </c>
      <c r="V26" s="15"/>
      <c r="W26" s="15"/>
      <c r="X26" s="15">
        <f>ABS(W26-V26)*5</f>
        <v>0</v>
      </c>
      <c r="Y26" s="3">
        <f>IF(AND(N26&lt;&gt;0,M26&lt;=5),VLOOKUP(N26,баллы!A$1:F$65,M26+1),0)</f>
        <v>0</v>
      </c>
      <c r="Z26" s="3">
        <f>IF(AND(P26&lt;&gt;0,O26&lt;=5),VLOOKUP(P26,баллы!A$1:F$65,O26+1),0)</f>
        <v>0</v>
      </c>
      <c r="AA26" s="3">
        <f>IF(AND(R26&lt;&gt;0,Q26&lt;=5),VLOOKUP(R26,баллы!A$1:F$65,Q26+1),0)</f>
        <v>0</v>
      </c>
      <c r="AB26" s="16">
        <f>S26+T26+U26+X26+Y26+Z26+AA26</f>
        <v>328</v>
      </c>
      <c r="AC26" s="18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s="19" customFormat="1" x14ac:dyDescent="0.2">
      <c r="A27" s="4">
        <v>25</v>
      </c>
      <c r="B27" s="6" t="s">
        <v>319</v>
      </c>
      <c r="C27" s="6" t="s">
        <v>25</v>
      </c>
      <c r="D27" s="6"/>
      <c r="E27" s="17"/>
      <c r="F27" s="20">
        <f>COUNTA(H27,J27,L27,N27,P27,R27)</f>
        <v>2</v>
      </c>
      <c r="G27" s="20">
        <v>3</v>
      </c>
      <c r="H27" s="20">
        <v>7</v>
      </c>
      <c r="I27" s="20"/>
      <c r="J27" s="20"/>
      <c r="K27" s="20">
        <v>3</v>
      </c>
      <c r="L27" s="20">
        <v>4</v>
      </c>
      <c r="M27" s="20"/>
      <c r="N27" s="20"/>
      <c r="O27" s="20"/>
      <c r="P27" s="20"/>
      <c r="Q27" s="20"/>
      <c r="R27" s="20"/>
      <c r="S27" s="3">
        <f>IF(AND(H27&lt;&gt;0,G27&lt;=5),VLOOKUP(H27,баллы!A$1:F$65,G27+1),0)</f>
        <v>144</v>
      </c>
      <c r="T27" s="3">
        <f>IF(AND(J27&lt;&gt;0,I27&lt;=5),VLOOKUP(J27,баллы!A$1:F$65,I27+1),0)</f>
        <v>0</v>
      </c>
      <c r="U27" s="3">
        <f>IF(AND(L27&lt;&gt;0,K27&lt;=5),VLOOKUP(L27,баллы!A$1:F$65,K27+1),0)</f>
        <v>172</v>
      </c>
      <c r="V27" s="15"/>
      <c r="W27" s="15"/>
      <c r="X27" s="15">
        <f>ABS(W27-V27)*5</f>
        <v>0</v>
      </c>
      <c r="Y27" s="3">
        <f>IF(AND(N27&lt;&gt;0,M27&lt;=5),VLOOKUP(N27,баллы!A$1:F$65,M27+1),0)</f>
        <v>0</v>
      </c>
      <c r="Z27" s="3">
        <f>IF(AND(P27&lt;&gt;0,O27&lt;=5),VLOOKUP(P27,баллы!A$1:F$65,O27+1),0)</f>
        <v>0</v>
      </c>
      <c r="AA27" s="3">
        <f>IF(AND(R27&lt;&gt;0,Q27&lt;=5),VLOOKUP(R27,баллы!A$1:F$65,Q27+1),0)</f>
        <v>0</v>
      </c>
      <c r="AB27" s="16">
        <f>S27+T27+U27+X27+Y27+Z27+AA27</f>
        <v>316</v>
      </c>
      <c r="AC27" s="18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s="19" customFormat="1" x14ac:dyDescent="0.2">
      <c r="A28" s="4">
        <v>26</v>
      </c>
      <c r="B28" s="6" t="s">
        <v>325</v>
      </c>
      <c r="C28" s="21" t="s">
        <v>27</v>
      </c>
      <c r="D28" s="6"/>
      <c r="E28" s="17"/>
      <c r="F28" s="20">
        <f>COUNTA(H28,J28,L28,N28,P28,R28)</f>
        <v>2</v>
      </c>
      <c r="G28" s="20">
        <v>3</v>
      </c>
      <c r="H28" s="20">
        <v>18</v>
      </c>
      <c r="I28" s="20">
        <v>2</v>
      </c>
      <c r="J28" s="20">
        <v>20</v>
      </c>
      <c r="K28" s="20"/>
      <c r="L28" s="20"/>
      <c r="M28" s="20"/>
      <c r="N28" s="20"/>
      <c r="O28" s="20"/>
      <c r="P28" s="20"/>
      <c r="Q28" s="20"/>
      <c r="R28" s="20"/>
      <c r="S28" s="3">
        <f>IF(AND(H28&lt;&gt;0,G28&lt;=5),VLOOKUP(H28,баллы!A$1:F$65,G28+1),0)</f>
        <v>92</v>
      </c>
      <c r="T28" s="3">
        <f>IF(AND(J28&lt;&gt;0,I28&lt;=5),VLOOKUP(J28,баллы!A$1:F$65,I28+1),0)</f>
        <v>210</v>
      </c>
      <c r="U28" s="3">
        <f>IF(AND(L28&lt;&gt;0,K28&lt;=5),VLOOKUP(L28,баллы!A$1:F$65,K28+1),0)</f>
        <v>0</v>
      </c>
      <c r="V28" s="15"/>
      <c r="W28" s="15"/>
      <c r="X28" s="15">
        <f>ABS(W28-V28)*5</f>
        <v>0</v>
      </c>
      <c r="Y28" s="3">
        <f>IF(AND(N28&lt;&gt;0,M28&lt;=5),VLOOKUP(N28,баллы!A$1:F$65,M28+1),0)</f>
        <v>0</v>
      </c>
      <c r="Z28" s="3">
        <f>IF(AND(P28&lt;&gt;0,O28&lt;=5),VLOOKUP(P28,баллы!A$1:F$65,O28+1),0)</f>
        <v>0</v>
      </c>
      <c r="AA28" s="3">
        <f>IF(AND(R28&lt;&gt;0,Q28&lt;=5),VLOOKUP(R28,баллы!A$1:F$65,Q28+1),0)</f>
        <v>0</v>
      </c>
      <c r="AB28" s="16">
        <f>S28+T28+U28+X28+Y28+Z28+AA28</f>
        <v>302</v>
      </c>
      <c r="AC28" s="18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s="19" customFormat="1" x14ac:dyDescent="0.2">
      <c r="A29" s="4">
        <v>27</v>
      </c>
      <c r="B29" s="6" t="s">
        <v>314</v>
      </c>
      <c r="C29" s="21" t="s">
        <v>27</v>
      </c>
      <c r="D29" s="6"/>
      <c r="E29" s="17"/>
      <c r="F29" s="20">
        <f>COUNTA(H29,J29,L29,N29,P29,R29)</f>
        <v>2</v>
      </c>
      <c r="G29" s="20">
        <v>3</v>
      </c>
      <c r="H29" s="20">
        <v>16</v>
      </c>
      <c r="I29" s="20">
        <v>2</v>
      </c>
      <c r="J29" s="20">
        <v>22</v>
      </c>
      <c r="K29" s="20"/>
      <c r="L29" s="20"/>
      <c r="M29" s="20"/>
      <c r="N29" s="20"/>
      <c r="O29" s="20"/>
      <c r="P29" s="20"/>
      <c r="Q29" s="20"/>
      <c r="R29" s="20"/>
      <c r="S29" s="3">
        <f>IF(AND(H29&lt;&gt;0,G29&lt;=5),VLOOKUP(H29,баллы!A$1:F$65,G29+1),0)</f>
        <v>100</v>
      </c>
      <c r="T29" s="3">
        <f>IF(AND(J29&lt;&gt;0,I29&lt;=5),VLOOKUP(J29,баллы!A$1:F$65,I29+1),0)</f>
        <v>190</v>
      </c>
      <c r="U29" s="3">
        <f>IF(AND(L29&lt;&gt;0,K29&lt;=5),VLOOKUP(L29,баллы!A$1:F$65,K29+1),0)</f>
        <v>0</v>
      </c>
      <c r="V29" s="15"/>
      <c r="W29" s="15"/>
      <c r="X29" s="15">
        <f>ABS(W29-V29)*5</f>
        <v>0</v>
      </c>
      <c r="Y29" s="3">
        <f>IF(AND(N29&lt;&gt;0,M29&lt;=5),VLOOKUP(N29,баллы!A$1:F$65,M29+1),0)</f>
        <v>0</v>
      </c>
      <c r="Z29" s="3">
        <f>IF(AND(P29&lt;&gt;0,O29&lt;=5),VLOOKUP(P29,баллы!A$1:F$65,O29+1),0)</f>
        <v>0</v>
      </c>
      <c r="AA29" s="3">
        <f>IF(AND(R29&lt;&gt;0,Q29&lt;=5),VLOOKUP(R29,баллы!A$1:F$65,Q29+1),0)</f>
        <v>0</v>
      </c>
      <c r="AB29" s="16">
        <f>S29+T29+U29+X29+Y29+Z29+AA29</f>
        <v>290</v>
      </c>
      <c r="AC29" s="18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s="19" customFormat="1" x14ac:dyDescent="0.2">
      <c r="A30" s="4">
        <v>28</v>
      </c>
      <c r="B30" s="6" t="s">
        <v>322</v>
      </c>
      <c r="C30" s="6" t="s">
        <v>25</v>
      </c>
      <c r="D30" s="6">
        <v>1973</v>
      </c>
      <c r="E30" s="17"/>
      <c r="F30" s="20">
        <f>COUNTA(H30,J30,L30,N30,P30,R30)</f>
        <v>2</v>
      </c>
      <c r="G30" s="20">
        <v>3</v>
      </c>
      <c r="H30" s="20">
        <v>11</v>
      </c>
      <c r="I30" s="20"/>
      <c r="J30" s="20"/>
      <c r="K30" s="20">
        <v>3</v>
      </c>
      <c r="L30" s="20">
        <v>5</v>
      </c>
      <c r="M30" s="20"/>
      <c r="N30" s="20"/>
      <c r="O30" s="20"/>
      <c r="P30" s="20"/>
      <c r="Q30" s="20"/>
      <c r="R30" s="20"/>
      <c r="S30" s="3">
        <f>IF(AND(H30&lt;&gt;0,G30&lt;=5),VLOOKUP(H30,баллы!A$1:F$65,G30+1),0)</f>
        <v>120</v>
      </c>
      <c r="T30" s="3">
        <f>IF(AND(J30&lt;&gt;0,I30&lt;=5),VLOOKUP(J30,баллы!A$1:F$65,I30+1),0)</f>
        <v>0</v>
      </c>
      <c r="U30" s="3">
        <f>IF(AND(L30&lt;&gt;0,K30&lt;=5),VLOOKUP(L30,баллы!A$1:F$65,K30+1),0)</f>
        <v>160</v>
      </c>
      <c r="V30" s="15"/>
      <c r="W30" s="15"/>
      <c r="X30" s="15">
        <f>ABS(W30-V30)*5</f>
        <v>0</v>
      </c>
      <c r="Y30" s="3">
        <f>IF(AND(N30&lt;&gt;0,M30&lt;=5),VLOOKUP(N30,баллы!A$1:F$65,M30+1),0)</f>
        <v>0</v>
      </c>
      <c r="Z30" s="3">
        <f>IF(AND(P30&lt;&gt;0,O30&lt;=5),VLOOKUP(P30,баллы!A$1:F$65,O30+1),0)</f>
        <v>0</v>
      </c>
      <c r="AA30" s="3">
        <f>IF(AND(R30&lt;&gt;0,Q30&lt;=5),VLOOKUP(R30,баллы!A$1:F$65,Q30+1),0)</f>
        <v>0</v>
      </c>
      <c r="AB30" s="16">
        <f>S30+T30+U30+X30+Y30+Z30+AA30</f>
        <v>280</v>
      </c>
      <c r="AC30" s="18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s="19" customFormat="1" x14ac:dyDescent="0.2">
      <c r="A31" s="4">
        <v>29</v>
      </c>
      <c r="B31" s="43" t="s">
        <v>210</v>
      </c>
      <c r="C31" s="22" t="s">
        <v>211</v>
      </c>
      <c r="D31" s="21">
        <v>1985</v>
      </c>
      <c r="E31" s="14"/>
      <c r="F31" s="20">
        <f>COUNTA(H31,J31,L31,N31,P31,R31)</f>
        <v>1</v>
      </c>
      <c r="G31" s="20"/>
      <c r="H31" s="25"/>
      <c r="I31" s="20">
        <v>2</v>
      </c>
      <c r="J31" s="25">
        <v>14</v>
      </c>
      <c r="K31" s="20"/>
      <c r="L31" s="25"/>
      <c r="M31" s="20"/>
      <c r="N31" s="25"/>
      <c r="O31" s="20"/>
      <c r="P31" s="25"/>
      <c r="Q31" s="20"/>
      <c r="R31" s="25"/>
      <c r="S31" s="25">
        <f>IF(AND(H31&lt;&gt;0,G31&lt;=5),VLOOKUP(H31,баллы!A$1:F$65,G31+1),0)</f>
        <v>0</v>
      </c>
      <c r="T31" s="25">
        <f>IF(AND(J31&lt;&gt;0,I31&lt;=5),VLOOKUP(J31,баллы!A$1:F$65,I31+1),0)</f>
        <v>270</v>
      </c>
      <c r="U31" s="25">
        <f>IF(AND(L31&lt;&gt;0,K31&lt;=5),VLOOKUP(L31,баллы!A$1:F$65,K31+1),0)</f>
        <v>0</v>
      </c>
      <c r="V31" s="15"/>
      <c r="W31" s="15"/>
      <c r="X31" s="15">
        <f>ABS(W31-V31)*5</f>
        <v>0</v>
      </c>
      <c r="Y31" s="25">
        <f>IF(AND(N31&lt;&gt;0,M31&lt;=5),VLOOKUP(N31,баллы!A$1:F$65,M31+1),0)</f>
        <v>0</v>
      </c>
      <c r="Z31" s="25">
        <f>IF(AND(P31&lt;&gt;0,O31&lt;=5),VLOOKUP(P31,баллы!A$1:F$65,O31+1),0)</f>
        <v>0</v>
      </c>
      <c r="AA31" s="25">
        <f>IF(AND(R31&lt;&gt;0,Q31&lt;=5),VLOOKUP(R31,баллы!A$1:F$65,Q31+1),0)</f>
        <v>0</v>
      </c>
      <c r="AB31" s="16">
        <f>S31+T31+U31+X31+Y31+Z31+AA31</f>
        <v>270</v>
      </c>
      <c r="AC31" s="20"/>
      <c r="AD31" s="36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</row>
    <row r="32" spans="1:46" s="19" customFormat="1" x14ac:dyDescent="0.2">
      <c r="A32" s="4">
        <v>30</v>
      </c>
      <c r="B32" t="s">
        <v>329</v>
      </c>
      <c r="C32" t="s">
        <v>211</v>
      </c>
      <c r="D32" s="6"/>
      <c r="E32" s="17"/>
      <c r="F32" s="47">
        <f>COUNTA(H32,J32,L32,N32,P32,R32)</f>
        <v>1</v>
      </c>
      <c r="G32" s="20"/>
      <c r="H32" s="20"/>
      <c r="I32" s="20">
        <v>2</v>
      </c>
      <c r="J32" s="20">
        <v>15</v>
      </c>
      <c r="K32" s="20"/>
      <c r="L32" s="20"/>
      <c r="M32" s="20"/>
      <c r="N32" s="20"/>
      <c r="O32" s="20"/>
      <c r="P32" s="20"/>
      <c r="Q32" s="20"/>
      <c r="R32" s="20"/>
      <c r="S32" s="4">
        <f>IF(AND(H32&lt;&gt;0,G32&lt;=5),VLOOKUP(H32,баллы!A$1:F$65,G32+1),0)</f>
        <v>0</v>
      </c>
      <c r="T32" s="4">
        <f>IF(AND(J32&lt;&gt;0,I32&lt;=5),VLOOKUP(J32,баллы!A$1:F$65,I32+1),0)</f>
        <v>260</v>
      </c>
      <c r="U32" s="4">
        <f>IF(AND(L32&lt;&gt;0,K32&lt;=5),VLOOKUP(L32,баллы!A$1:F$65,K32+1),0)</f>
        <v>0</v>
      </c>
      <c r="V32" s="15"/>
      <c r="W32" s="15"/>
      <c r="X32" s="15">
        <f>ABS(W32-V32)*5</f>
        <v>0</v>
      </c>
      <c r="Y32" s="25">
        <f>IF(AND(N32&lt;&gt;0,M32&lt;=5),VLOOKUP(N32,баллы!A$1:F$65,M32+1),0)</f>
        <v>0</v>
      </c>
      <c r="Z32" s="25">
        <f>IF(AND(P32&lt;&gt;0,O32&lt;=5),VLOOKUP(P32,баллы!A$1:F$65,O32+1),0)</f>
        <v>0</v>
      </c>
      <c r="AA32" s="25">
        <f>IF(AND(R32&lt;&gt;0,Q32&lt;=5),VLOOKUP(R32,баллы!A$1:F$65,Q32+1),0)</f>
        <v>0</v>
      </c>
      <c r="AB32" s="16">
        <f>S32+T32+U32+X32+Y32+Z32+AA32</f>
        <v>260</v>
      </c>
      <c r="AC32" s="20"/>
      <c r="AD32" s="3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s="19" customFormat="1" x14ac:dyDescent="0.2">
      <c r="A33" s="4">
        <v>31</v>
      </c>
      <c r="B33" s="43" t="s">
        <v>273</v>
      </c>
      <c r="C33" s="6" t="s">
        <v>25</v>
      </c>
      <c r="D33" s="6"/>
      <c r="E33" s="46">
        <v>27</v>
      </c>
      <c r="F33" s="20">
        <f>COUNTA(H33,J33,L33,N33,P33,R33)</f>
        <v>1</v>
      </c>
      <c r="G33" s="20">
        <v>2</v>
      </c>
      <c r="H33" s="25">
        <v>16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3">
        <f>IF(AND(H33&lt;&gt;0,G33&lt;=5),VLOOKUP(H33,баллы!A$1:F$65,G33+1),0)</f>
        <v>250</v>
      </c>
      <c r="T33" s="3">
        <f>IF(AND(J33&lt;&gt;0,I33&lt;=5),VLOOKUP(J33,баллы!A$1:F$65,I33+1),0)</f>
        <v>0</v>
      </c>
      <c r="U33" s="3">
        <f>IF(AND(L33&lt;&gt;0,K33&lt;=5),VLOOKUP(L33,баллы!A$1:F$65,K33+1),0)</f>
        <v>0</v>
      </c>
      <c r="V33" s="15"/>
      <c r="W33" s="15"/>
      <c r="X33" s="15">
        <f>ABS(W33-V33)*5</f>
        <v>0</v>
      </c>
      <c r="Y33" s="3">
        <f>IF(AND(N33&lt;&gt;0,M33&lt;=5),VLOOKUP(N33,баллы!A$1:F$65,M33+1),0)</f>
        <v>0</v>
      </c>
      <c r="Z33" s="3">
        <f>IF(AND(P33&lt;&gt;0,O33&lt;=5),VLOOKUP(P33,баллы!A$1:F$65,O33+1),0)</f>
        <v>0</v>
      </c>
      <c r="AA33" s="3">
        <f>IF(AND(R33&lt;&gt;0,Q33&lt;=5),VLOOKUP(R33,баллы!A$1:F$65,Q33+1),0)</f>
        <v>0</v>
      </c>
      <c r="AB33" s="16">
        <f>S33+T33+U33+X33+Y33+Z33+AA33</f>
        <v>250</v>
      </c>
      <c r="AC33" s="18"/>
      <c r="AD33" s="24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s="19" customFormat="1" x14ac:dyDescent="0.2">
      <c r="A34" s="4">
        <v>32</v>
      </c>
      <c r="B34" s="43" t="s">
        <v>117</v>
      </c>
      <c r="C34" s="22" t="s">
        <v>25</v>
      </c>
      <c r="D34" s="21">
        <v>1978</v>
      </c>
      <c r="E34" s="14"/>
      <c r="F34" s="20">
        <f>COUNTA(H34,J34,L34,N34,P34,R34)</f>
        <v>1</v>
      </c>
      <c r="G34" s="20"/>
      <c r="H34" s="25"/>
      <c r="I34" s="20"/>
      <c r="J34" s="25"/>
      <c r="K34" s="20">
        <v>2</v>
      </c>
      <c r="L34" s="25">
        <v>16</v>
      </c>
      <c r="M34" s="20"/>
      <c r="N34" s="25"/>
      <c r="O34" s="20"/>
      <c r="P34" s="25"/>
      <c r="Q34" s="20"/>
      <c r="R34" s="25"/>
      <c r="S34" s="25">
        <f>IF(AND(H34&lt;&gt;0,G34&lt;=5),VLOOKUP(H34,баллы!A$1:F$65,G34+1),0)</f>
        <v>0</v>
      </c>
      <c r="T34" s="25">
        <f>IF(AND(J34&lt;&gt;0,I34&lt;=5),VLOOKUP(J34,баллы!A$1:F$65,I34+1),0)</f>
        <v>0</v>
      </c>
      <c r="U34" s="25">
        <f>IF(AND(L34&lt;&gt;0,K34&lt;=5),VLOOKUP(L34,баллы!A$1:F$65,K34+1),0)</f>
        <v>250</v>
      </c>
      <c r="V34" s="15"/>
      <c r="W34" s="15"/>
      <c r="X34" s="15">
        <f>ABS(W34-V34)*5</f>
        <v>0</v>
      </c>
      <c r="Y34" s="25">
        <f>IF(AND(N34&lt;&gt;0,M34&lt;=5),VLOOKUP(N34,баллы!A$1:F$65,M34+1),0)</f>
        <v>0</v>
      </c>
      <c r="Z34" s="25">
        <f>IF(AND(P34&lt;&gt;0,O34&lt;=5),VLOOKUP(P34,баллы!A$1:F$65,O34+1),0)</f>
        <v>0</v>
      </c>
      <c r="AA34" s="25">
        <f>IF(AND(R34&lt;&gt;0,Q34&lt;=5),VLOOKUP(R34,баллы!A$1:F$65,Q34+1),0)</f>
        <v>0</v>
      </c>
      <c r="AB34" s="16">
        <f>S34+T34+U34+X34+Y34+Z34+AA34</f>
        <v>250</v>
      </c>
      <c r="AC34" s="20"/>
      <c r="AD34" s="36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</row>
    <row r="35" spans="1:46" s="19" customFormat="1" x14ac:dyDescent="0.2">
      <c r="A35" s="4">
        <v>33</v>
      </c>
      <c r="B35" s="43" t="s">
        <v>125</v>
      </c>
      <c r="C35" s="22" t="s">
        <v>27</v>
      </c>
      <c r="D35" s="21">
        <v>2002</v>
      </c>
      <c r="E35" s="45">
        <v>21</v>
      </c>
      <c r="F35" s="20">
        <f>COUNTA(H35,J35,L35,N35,P35,R35)</f>
        <v>1</v>
      </c>
      <c r="G35" s="20">
        <v>2</v>
      </c>
      <c r="H35" s="25">
        <v>17</v>
      </c>
      <c r="I35" s="20"/>
      <c r="J35" s="25"/>
      <c r="K35" s="20"/>
      <c r="L35" s="25"/>
      <c r="M35" s="20"/>
      <c r="N35" s="25"/>
      <c r="O35" s="20"/>
      <c r="P35" s="25"/>
      <c r="Q35" s="20"/>
      <c r="R35" s="25"/>
      <c r="S35" s="3">
        <f>IF(AND(H35&lt;&gt;0,G35&lt;=5),VLOOKUP(H35,баллы!A$1:F$65,G35+1),0)</f>
        <v>240</v>
      </c>
      <c r="T35" s="3">
        <f>IF(AND(J35&lt;&gt;0,I35&lt;=5),VLOOKUP(J35,баллы!A$1:F$65,I35+1),0)</f>
        <v>0</v>
      </c>
      <c r="U35" s="3">
        <f>IF(AND(L35&lt;&gt;0,K35&lt;=5),VLOOKUP(L35,баллы!A$1:F$65,K35+1),0)</f>
        <v>0</v>
      </c>
      <c r="V35" s="15"/>
      <c r="W35" s="15"/>
      <c r="X35" s="15">
        <f>ABS(W35-V35)*5</f>
        <v>0</v>
      </c>
      <c r="Y35" s="3">
        <f>IF(AND(N35&lt;&gt;0,M35&lt;=5),VLOOKUP(N35,баллы!A$1:F$65,M35+1),0)</f>
        <v>0</v>
      </c>
      <c r="Z35" s="3">
        <f>IF(AND(P35&lt;&gt;0,O35&lt;=5),VLOOKUP(P35,баллы!A$1:F$65,O35+1),0)</f>
        <v>0</v>
      </c>
      <c r="AA35" s="3">
        <f>IF(AND(R35&lt;&gt;0,Q35&lt;=5),VLOOKUP(R35,баллы!A$1:F$65,Q35+1),0)</f>
        <v>0</v>
      </c>
      <c r="AB35" s="16">
        <f>S35+T35+U35+X35+Y35+Z35+AA35</f>
        <v>240</v>
      </c>
      <c r="AC35" s="18"/>
      <c r="AD35" s="24"/>
    </row>
    <row r="36" spans="1:46" s="19" customFormat="1" x14ac:dyDescent="0.2">
      <c r="A36" s="4">
        <v>34</v>
      </c>
      <c r="B36" s="43" t="s">
        <v>36</v>
      </c>
      <c r="C36" s="22" t="s">
        <v>25</v>
      </c>
      <c r="D36" s="21">
        <v>1986</v>
      </c>
      <c r="E36" s="14"/>
      <c r="F36" s="20">
        <f>COUNTA(H36,J36,L36,N36,P36,R36)</f>
        <v>1</v>
      </c>
      <c r="G36" s="20"/>
      <c r="H36" s="25"/>
      <c r="I36" s="20"/>
      <c r="J36" s="25"/>
      <c r="K36" s="20">
        <v>2</v>
      </c>
      <c r="L36" s="25">
        <v>17</v>
      </c>
      <c r="M36" s="20"/>
      <c r="N36" s="25"/>
      <c r="O36" s="20"/>
      <c r="P36" s="25"/>
      <c r="Q36" s="20"/>
      <c r="R36" s="25"/>
      <c r="S36" s="25">
        <f>IF(AND(H36&lt;&gt;0,G36&lt;=5),VLOOKUP(H36,баллы!A$1:F$65,G36+1),0)</f>
        <v>0</v>
      </c>
      <c r="T36" s="25">
        <f>IF(AND(J36&lt;&gt;0,I36&lt;=5),VLOOKUP(J36,баллы!A$1:F$65,I36+1),0)</f>
        <v>0</v>
      </c>
      <c r="U36" s="25">
        <f>IF(AND(L36&lt;&gt;0,K36&lt;=5),VLOOKUP(L36,баллы!A$1:F$65,K36+1),0)</f>
        <v>240</v>
      </c>
      <c r="V36" s="15"/>
      <c r="W36" s="15"/>
      <c r="X36" s="15">
        <f>ABS(W36-V36)*5</f>
        <v>0</v>
      </c>
      <c r="Y36" s="25">
        <f>IF(AND(N36&lt;&gt;0,M36&lt;=5),VLOOKUP(N36,баллы!A$1:F$65,M36+1),0)</f>
        <v>0</v>
      </c>
      <c r="Z36" s="25">
        <f>IF(AND(P36&lt;&gt;0,O36&lt;=5),VLOOKUP(P36,баллы!A$1:F$65,O36+1),0)</f>
        <v>0</v>
      </c>
      <c r="AA36" s="25">
        <f>IF(AND(R36&lt;&gt;0,Q36&lt;=5),VLOOKUP(R36,баллы!A$1:F$65,Q36+1),0)</f>
        <v>0</v>
      </c>
      <c r="AB36" s="16">
        <f>S36+T36+U36+X36+Y36+Z36+AA36</f>
        <v>240</v>
      </c>
      <c r="AC36" s="20"/>
      <c r="AD36" s="36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s="19" customFormat="1" x14ac:dyDescent="0.2">
      <c r="A37" s="4">
        <v>35</v>
      </c>
      <c r="B37" s="43" t="s">
        <v>240</v>
      </c>
      <c r="C37" s="21" t="s">
        <v>241</v>
      </c>
      <c r="D37" s="21">
        <v>1982</v>
      </c>
      <c r="E37" s="46">
        <v>0</v>
      </c>
      <c r="F37" s="20">
        <f>COUNTA(H37,J37,L37,N37,P37,R37)</f>
        <v>1</v>
      </c>
      <c r="G37" s="20">
        <v>2</v>
      </c>
      <c r="H37" s="25">
        <v>18</v>
      </c>
      <c r="I37" s="20"/>
      <c r="J37" s="25"/>
      <c r="K37" s="20"/>
      <c r="L37" s="25"/>
      <c r="M37" s="20"/>
      <c r="N37" s="25"/>
      <c r="O37" s="20"/>
      <c r="P37" s="25"/>
      <c r="Q37" s="20"/>
      <c r="R37" s="25"/>
      <c r="S37" s="3">
        <f>IF(AND(H37&lt;&gt;0,G37&lt;=5),VLOOKUP(H37,баллы!A$1:F$65,G37+1),0)</f>
        <v>230</v>
      </c>
      <c r="T37" s="3">
        <f>IF(AND(J37&lt;&gt;0,I37&lt;=5),VLOOKUP(J37,баллы!A$1:F$65,I37+1),0)</f>
        <v>0</v>
      </c>
      <c r="U37" s="3">
        <f>IF(AND(L37&lt;&gt;0,K37&lt;=5),VLOOKUP(L37,баллы!A$1:F$65,K37+1),0)</f>
        <v>0</v>
      </c>
      <c r="V37" s="15"/>
      <c r="W37" s="15"/>
      <c r="X37" s="15">
        <f>ABS(W37-V37)*5</f>
        <v>0</v>
      </c>
      <c r="Y37" s="3">
        <f>IF(AND(N37&lt;&gt;0,M37&lt;=5),VLOOKUP(N37,баллы!A$1:F$65,M37+1),0)</f>
        <v>0</v>
      </c>
      <c r="Z37" s="3">
        <f>IF(AND(P37&lt;&gt;0,O37&lt;=5),VLOOKUP(P37,баллы!A$1:F$65,O37+1),0)</f>
        <v>0</v>
      </c>
      <c r="AA37" s="3">
        <f>IF(AND(R37&lt;&gt;0,Q37&lt;=5),VLOOKUP(R37,баллы!A$1:F$65,Q37+1),0)</f>
        <v>0</v>
      </c>
      <c r="AB37" s="16">
        <f>S37+T37+U37+X37+Y37+Z37+AA37</f>
        <v>230</v>
      </c>
      <c r="AC37" s="18"/>
      <c r="AD37" s="24"/>
      <c r="AQ37" s="6"/>
      <c r="AR37" s="6"/>
      <c r="AS37" s="6"/>
      <c r="AT37" s="6"/>
    </row>
    <row r="38" spans="1:46" s="21" customFormat="1" x14ac:dyDescent="0.2">
      <c r="A38" s="4">
        <v>36</v>
      </c>
      <c r="B38" s="43" t="s">
        <v>218</v>
      </c>
      <c r="C38" s="21" t="s">
        <v>25</v>
      </c>
      <c r="D38" s="21">
        <v>1989</v>
      </c>
      <c r="E38" s="17"/>
      <c r="F38" s="20">
        <f>COUNTA(H38,J38,L38,N38,P38,R38)</f>
        <v>1</v>
      </c>
      <c r="G38" s="20"/>
      <c r="H38" s="20"/>
      <c r="I38" s="20"/>
      <c r="J38" s="25"/>
      <c r="K38" s="20">
        <v>2</v>
      </c>
      <c r="L38" s="20">
        <v>18</v>
      </c>
      <c r="M38" s="20"/>
      <c r="N38" s="25"/>
      <c r="O38" s="20"/>
      <c r="P38" s="25"/>
      <c r="Q38" s="20"/>
      <c r="R38" s="20"/>
      <c r="S38" s="25">
        <f>IF(AND(H38&lt;&gt;0,G38&lt;=5),VLOOKUP(H38,баллы!A$1:F$65,G38+1),0)</f>
        <v>0</v>
      </c>
      <c r="T38" s="25">
        <f>IF(AND(J38&lt;&gt;0,I38&lt;=5),VLOOKUP(J38,баллы!A$1:F$65,I38+1),0)</f>
        <v>0</v>
      </c>
      <c r="U38" s="25">
        <f>IF(AND(L38&lt;&gt;0,K38&lt;=5),VLOOKUP(L38,баллы!A$1:F$65,K38+1),0)</f>
        <v>230</v>
      </c>
      <c r="V38" s="15"/>
      <c r="W38" s="15"/>
      <c r="X38" s="15">
        <f>ABS(W38-V38)*5</f>
        <v>0</v>
      </c>
      <c r="Y38" s="25">
        <f>IF(AND(N38&lt;&gt;0,M38&lt;=5),VLOOKUP(N38,баллы!A$1:F$65,M38+1),0)</f>
        <v>0</v>
      </c>
      <c r="Z38" s="25">
        <f>IF(AND(P38&lt;&gt;0,O38&lt;=5),VLOOKUP(P38,баллы!A$1:F$65,O38+1),0)</f>
        <v>0</v>
      </c>
      <c r="AA38" s="25">
        <f>IF(AND(R38&lt;&gt;0,Q38&lt;=5),VLOOKUP(R38,баллы!A$1:F$65,Q38+1),0)</f>
        <v>0</v>
      </c>
      <c r="AB38" s="16">
        <f>S38+T38+U38+X38+Y38+Z38+AA38</f>
        <v>230</v>
      </c>
      <c r="AC38" s="20"/>
      <c r="AD38" s="36"/>
    </row>
    <row r="39" spans="1:46" s="50" customFormat="1" x14ac:dyDescent="0.2">
      <c r="A39" s="4">
        <v>37</v>
      </c>
      <c r="B39" t="s">
        <v>330</v>
      </c>
      <c r="C39" t="s">
        <v>211</v>
      </c>
      <c r="D39" s="6"/>
      <c r="E39" s="17"/>
      <c r="F39" s="47">
        <f>COUNTA(H39,J39,L39,N39,P39,R39)</f>
        <v>1</v>
      </c>
      <c r="G39" s="20"/>
      <c r="H39" s="20"/>
      <c r="I39" s="20">
        <v>2</v>
      </c>
      <c r="J39" s="20">
        <v>18</v>
      </c>
      <c r="K39" s="20"/>
      <c r="L39" s="20"/>
      <c r="M39" s="20"/>
      <c r="N39" s="20"/>
      <c r="O39" s="20"/>
      <c r="P39" s="20"/>
      <c r="Q39" s="20"/>
      <c r="R39" s="20"/>
      <c r="S39" s="4">
        <f>IF(AND(H39&lt;&gt;0,G39&lt;=5),VLOOKUP(H39,баллы!A$1:F$65,G39+1),0)</f>
        <v>0</v>
      </c>
      <c r="T39" s="4">
        <f>IF(AND(J39&lt;&gt;0,I39&lt;=5),VLOOKUP(J39,баллы!A$1:F$65,I39+1),0)</f>
        <v>230</v>
      </c>
      <c r="U39" s="4">
        <f>IF(AND(L39&lt;&gt;0,K39&lt;=5),VLOOKUP(L39,баллы!A$1:F$65,K39+1),0)</f>
        <v>0</v>
      </c>
      <c r="V39" s="15"/>
      <c r="W39" s="15"/>
      <c r="X39" s="15">
        <f>ABS(W39-V39)*5</f>
        <v>0</v>
      </c>
      <c r="Y39" s="25">
        <f>IF(AND(N39&lt;&gt;0,M39&lt;=5),VLOOKUP(N39,баллы!A$1:F$65,M39+1),0)</f>
        <v>0</v>
      </c>
      <c r="Z39" s="25">
        <f>IF(AND(P39&lt;&gt;0,O39&lt;=5),VLOOKUP(P39,баллы!A$1:F$65,O39+1),0)</f>
        <v>0</v>
      </c>
      <c r="AA39" s="25">
        <f>IF(AND(R39&lt;&gt;0,Q39&lt;=5),VLOOKUP(R39,баллы!A$1:F$65,Q39+1),0)</f>
        <v>0</v>
      </c>
      <c r="AB39" s="16">
        <f>S39+T39+U39+X39+Y39+Z39+AA39</f>
        <v>230</v>
      </c>
      <c r="AC39" s="20"/>
      <c r="AD39" s="3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s="19" customFormat="1" x14ac:dyDescent="0.2">
      <c r="A40" s="4">
        <v>38</v>
      </c>
      <c r="B40" s="43" t="s">
        <v>174</v>
      </c>
      <c r="C40" s="22" t="s">
        <v>25</v>
      </c>
      <c r="D40" s="21">
        <v>1994</v>
      </c>
      <c r="E40" s="14"/>
      <c r="F40" s="20">
        <f>COUNTA(H40,J40,L40,N40,P40,R40)</f>
        <v>1</v>
      </c>
      <c r="G40" s="20"/>
      <c r="H40" s="25"/>
      <c r="I40" s="20"/>
      <c r="J40" s="25"/>
      <c r="K40" s="20">
        <v>2</v>
      </c>
      <c r="L40" s="25">
        <v>19</v>
      </c>
      <c r="M40" s="20"/>
      <c r="N40" s="25"/>
      <c r="O40" s="20"/>
      <c r="P40" s="25"/>
      <c r="Q40" s="20"/>
      <c r="R40" s="25"/>
      <c r="S40" s="25">
        <f>IF(AND(H40&lt;&gt;0,G40&lt;=5),VLOOKUP(H40,баллы!A$1:F$65,G40+1),0)</f>
        <v>0</v>
      </c>
      <c r="T40" s="25">
        <f>IF(AND(J40&lt;&gt;0,I40&lt;=5),VLOOKUP(J40,баллы!A$1:F$65,I40+1),0)</f>
        <v>0</v>
      </c>
      <c r="U40" s="25">
        <f>IF(AND(L40&lt;&gt;0,K40&lt;=5),VLOOKUP(L40,баллы!A$1:F$65,K40+1),0)</f>
        <v>220</v>
      </c>
      <c r="V40" s="15"/>
      <c r="W40" s="15"/>
      <c r="X40" s="15">
        <f>ABS(W40-V40)*5</f>
        <v>0</v>
      </c>
      <c r="Y40" s="25">
        <f>IF(AND(N40&lt;&gt;0,M40&lt;=5),VLOOKUP(N40,баллы!A$1:F$65,M40+1),0)</f>
        <v>0</v>
      </c>
      <c r="Z40" s="25">
        <f>IF(AND(P40&lt;&gt;0,O40&lt;=5),VLOOKUP(P40,баллы!A$1:F$65,O40+1),0)</f>
        <v>0</v>
      </c>
      <c r="AA40" s="25">
        <f>IF(AND(R40&lt;&gt;0,Q40&lt;=5),VLOOKUP(R40,баллы!A$1:F$65,Q40+1),0)</f>
        <v>0</v>
      </c>
      <c r="AB40" s="16">
        <f>S40+T40+U40+X40+Y40+Z40+AA40</f>
        <v>220</v>
      </c>
      <c r="AC40" s="20"/>
      <c r="AD40" s="36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s="19" customFormat="1" x14ac:dyDescent="0.2">
      <c r="A41" s="4">
        <v>39</v>
      </c>
      <c r="B41" s="6" t="s">
        <v>316</v>
      </c>
      <c r="C41" s="21" t="s">
        <v>26</v>
      </c>
      <c r="D41" s="6"/>
      <c r="E41" s="17"/>
      <c r="F41" s="20">
        <f>COUNTA(H41,J41,L41,N41,P41,R41)</f>
        <v>1</v>
      </c>
      <c r="G41" s="20">
        <v>3</v>
      </c>
      <c r="H41" s="20">
        <v>2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3">
        <f>IF(AND(H41&lt;&gt;0,G41&lt;=5),VLOOKUP(H41,баллы!A$1:F$65,G41+1),0)</f>
        <v>216</v>
      </c>
      <c r="T41" s="3">
        <f>IF(AND(J41&lt;&gt;0,I41&lt;=5),VLOOKUP(J41,баллы!A$1:F$65,I41+1),0)</f>
        <v>0</v>
      </c>
      <c r="U41" s="3">
        <f>IF(AND(L41&lt;&gt;0,K41&lt;=5),VLOOKUP(L41,баллы!A$1:F$65,K41+1),0)</f>
        <v>0</v>
      </c>
      <c r="V41" s="15"/>
      <c r="W41" s="15"/>
      <c r="X41" s="15">
        <f>ABS(W41-V41)*5</f>
        <v>0</v>
      </c>
      <c r="Y41" s="3">
        <f>IF(AND(N41&lt;&gt;0,M41&lt;=5),VLOOKUP(N41,баллы!A$1:F$65,M41+1),0)</f>
        <v>0</v>
      </c>
      <c r="Z41" s="3">
        <f>IF(AND(P41&lt;&gt;0,O41&lt;=5),VLOOKUP(P41,баллы!A$1:F$65,O41+1),0)</f>
        <v>0</v>
      </c>
      <c r="AA41" s="3">
        <f>IF(AND(R41&lt;&gt;0,Q41&lt;=5),VLOOKUP(R41,баллы!A$1:F$65,Q41+1),0)</f>
        <v>0</v>
      </c>
      <c r="AB41" s="16">
        <f>S41+T41+U41+X41+Y41+Z41+AA41</f>
        <v>216</v>
      </c>
      <c r="AC41" s="18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s="50" customFormat="1" ht="15" x14ac:dyDescent="0.25">
      <c r="A42" s="4">
        <v>40</v>
      </c>
      <c r="B42" s="43" t="s">
        <v>268</v>
      </c>
      <c r="C42" s="21" t="s">
        <v>25</v>
      </c>
      <c r="D42" s="21"/>
      <c r="E42" s="17"/>
      <c r="F42" s="20">
        <f>COUNTA(H42,J42,L42,N42,P42,R42)</f>
        <v>1</v>
      </c>
      <c r="G42" s="20"/>
      <c r="H42" s="70"/>
      <c r="I42" s="20"/>
      <c r="J42" s="20"/>
      <c r="K42" s="20">
        <v>2</v>
      </c>
      <c r="L42" s="20">
        <v>20</v>
      </c>
      <c r="M42" s="20"/>
      <c r="N42" s="20"/>
      <c r="O42" s="20"/>
      <c r="P42" s="20"/>
      <c r="Q42" s="20"/>
      <c r="R42" s="20"/>
      <c r="S42" s="25">
        <f>IF(AND(H42&lt;&gt;0,G42&lt;=5),VLOOKUP(H42,баллы!A$1:F$65,G42+1),0)</f>
        <v>0</v>
      </c>
      <c r="T42" s="25">
        <f>IF(AND(J42&lt;&gt;0,I42&lt;=5),VLOOKUP(J42,баллы!A$1:F$65,I42+1),0)</f>
        <v>0</v>
      </c>
      <c r="U42" s="25">
        <f>IF(AND(L42&lt;&gt;0,K42&lt;=5),VLOOKUP(L42,баллы!A$1:F$65,K42+1),0)</f>
        <v>210</v>
      </c>
      <c r="V42" s="15"/>
      <c r="W42" s="15"/>
      <c r="X42" s="15">
        <f>ABS(W42-V42)*5</f>
        <v>0</v>
      </c>
      <c r="Y42" s="25">
        <f>IF(AND(N42&lt;&gt;0,M42&lt;=5),VLOOKUP(N42,баллы!A$1:F$65,M42+1),0)</f>
        <v>0</v>
      </c>
      <c r="Z42" s="25">
        <f>IF(AND(P42&lt;&gt;0,O42&lt;=5),VLOOKUP(P42,баллы!A$1:F$65,O42+1),0)</f>
        <v>0</v>
      </c>
      <c r="AA42" s="25">
        <f>IF(AND(R42&lt;&gt;0,Q42&lt;=5),VLOOKUP(R42,баллы!A$1:F$65,Q42+1),0)</f>
        <v>0</v>
      </c>
      <c r="AB42" s="16">
        <f>S42+T42+U42+X42+Y42+Z42+AA42</f>
        <v>210</v>
      </c>
      <c r="AC42" s="20"/>
      <c r="AD42" s="36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</row>
    <row r="43" spans="1:46" s="50" customFormat="1" x14ac:dyDescent="0.2">
      <c r="A43" s="4">
        <v>41</v>
      </c>
      <c r="B43" s="6" t="s">
        <v>312</v>
      </c>
      <c r="C43" s="6" t="s">
        <v>25</v>
      </c>
      <c r="D43" s="6"/>
      <c r="E43" s="17"/>
      <c r="F43" s="20">
        <f>COUNTA(H43,J43,L43,N43,P43,R43)</f>
        <v>1</v>
      </c>
      <c r="G43" s="20">
        <v>3</v>
      </c>
      <c r="H43" s="20">
        <v>3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3">
        <f>IF(AND(H43&lt;&gt;0,G43&lt;=5),VLOOKUP(H43,баллы!A$1:F$65,G43+1),0)</f>
        <v>192</v>
      </c>
      <c r="T43" s="3">
        <f>IF(AND(J43&lt;&gt;0,I43&lt;=5),VLOOKUP(J43,баллы!A$1:F$65,I43+1),0)</f>
        <v>0</v>
      </c>
      <c r="U43" s="3">
        <f>IF(AND(L43&lt;&gt;0,K43&lt;=5),VLOOKUP(L43,баллы!A$1:F$65,K43+1),0)</f>
        <v>0</v>
      </c>
      <c r="V43" s="15"/>
      <c r="W43" s="15"/>
      <c r="X43" s="15">
        <f>ABS(W43-V43)*5</f>
        <v>0</v>
      </c>
      <c r="Y43" s="3">
        <f>IF(AND(N43&lt;&gt;0,M43&lt;=5),VLOOKUP(N43,баллы!A$1:F$65,M43+1),0)</f>
        <v>0</v>
      </c>
      <c r="Z43" s="3">
        <f>IF(AND(P43&lt;&gt;0,O43&lt;=5),VLOOKUP(P43,баллы!A$1:F$65,O43+1),0)</f>
        <v>0</v>
      </c>
      <c r="AA43" s="3">
        <f>IF(AND(R43&lt;&gt;0,Q43&lt;=5),VLOOKUP(R43,баллы!A$1:F$65,Q43+1),0)</f>
        <v>0</v>
      </c>
      <c r="AB43" s="16">
        <f>S43+T43+U43+X43+Y43+Z43+AA43</f>
        <v>192</v>
      </c>
      <c r="AC43" s="18"/>
      <c r="AD43" s="19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s="50" customFormat="1" x14ac:dyDescent="0.2">
      <c r="A44" s="4">
        <v>42</v>
      </c>
      <c r="B44" s="43" t="s">
        <v>208</v>
      </c>
      <c r="C44" s="22" t="s">
        <v>25</v>
      </c>
      <c r="D44" s="21">
        <v>1983</v>
      </c>
      <c r="E44" s="14"/>
      <c r="F44" s="20">
        <f>COUNTA(H44,J44,L44,N44,P44,R44)</f>
        <v>1</v>
      </c>
      <c r="G44" s="20"/>
      <c r="H44" s="25"/>
      <c r="I44" s="20"/>
      <c r="J44" s="25"/>
      <c r="K44" s="20">
        <v>3</v>
      </c>
      <c r="L44" s="25">
        <v>3</v>
      </c>
      <c r="M44" s="20"/>
      <c r="N44" s="25"/>
      <c r="O44" s="20"/>
      <c r="P44" s="25"/>
      <c r="Q44" s="20"/>
      <c r="R44" s="25"/>
      <c r="S44" s="25">
        <f>IF(AND(H44&lt;&gt;0,G44&lt;=5),VLOOKUP(H44,баллы!A$1:F$65,G44+1),0)</f>
        <v>0</v>
      </c>
      <c r="T44" s="25">
        <f>IF(AND(J44&lt;&gt;0,I44&lt;=5),VLOOKUP(J44,баллы!A$1:F$65,I44+1),0)</f>
        <v>0</v>
      </c>
      <c r="U44" s="25">
        <f>IF(AND(L44&lt;&gt;0,K44&lt;=5),VLOOKUP(L44,баллы!A$1:F$65,K44+1),0)</f>
        <v>192</v>
      </c>
      <c r="V44" s="15"/>
      <c r="W44" s="15"/>
      <c r="X44" s="15">
        <f>ABS(W44-V44)*5</f>
        <v>0</v>
      </c>
      <c r="Y44" s="25">
        <f>IF(AND(N44&lt;&gt;0,M44&lt;=5),VLOOKUP(N44,баллы!A$1:F$65,M44+1),0)</f>
        <v>0</v>
      </c>
      <c r="Z44" s="25">
        <f>IF(AND(P44&lt;&gt;0,O44&lt;=5),VLOOKUP(P44,баллы!A$1:F$65,O44+1),0)</f>
        <v>0</v>
      </c>
      <c r="AA44" s="25">
        <f>IF(AND(R44&lt;&gt;0,Q44&lt;=5),VLOOKUP(R44,баллы!A$1:F$65,Q44+1),0)</f>
        <v>0</v>
      </c>
      <c r="AB44" s="16">
        <f>S44+T44+U44+X44+Y44+Z44+AA44</f>
        <v>192</v>
      </c>
      <c r="AC44" s="20"/>
      <c r="AD44" s="36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s="50" customFormat="1" x14ac:dyDescent="0.2">
      <c r="A45" s="4">
        <v>43</v>
      </c>
      <c r="B45" s="6" t="s">
        <v>311</v>
      </c>
      <c r="C45" s="21" t="s">
        <v>25</v>
      </c>
      <c r="D45" s="6"/>
      <c r="E45" s="17"/>
      <c r="F45" s="20">
        <f>COUNTA(H45,J45,L45,N45,P45,R45)</f>
        <v>1</v>
      </c>
      <c r="G45" s="20">
        <v>3</v>
      </c>
      <c r="H45" s="20">
        <v>5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3">
        <f>IF(AND(H45&lt;&gt;0,G45&lt;=5),VLOOKUP(H45,баллы!A$1:F$65,G45+1),0)</f>
        <v>160</v>
      </c>
      <c r="T45" s="3">
        <f>IF(AND(J45&lt;&gt;0,I45&lt;=5),VLOOKUP(J45,баллы!A$1:F$65,I45+1),0)</f>
        <v>0</v>
      </c>
      <c r="U45" s="3">
        <f>IF(AND(L45&lt;&gt;0,K45&lt;=5),VLOOKUP(L45,баллы!A$1:F$65,K45+1),0)</f>
        <v>0</v>
      </c>
      <c r="V45" s="15"/>
      <c r="W45" s="15"/>
      <c r="X45" s="15">
        <f>ABS(W45-V45)*5</f>
        <v>0</v>
      </c>
      <c r="Y45" s="3">
        <f>IF(AND(N45&lt;&gt;0,M45&lt;=5),VLOOKUP(N45,баллы!A$1:F$65,M45+1),0)</f>
        <v>0</v>
      </c>
      <c r="Z45" s="3">
        <f>IF(AND(P45&lt;&gt;0,O45&lt;=5),VLOOKUP(P45,баллы!A$1:F$65,O45+1),0)</f>
        <v>0</v>
      </c>
      <c r="AA45" s="3">
        <f>IF(AND(R45&lt;&gt;0,Q45&lt;=5),VLOOKUP(R45,баллы!A$1:F$65,Q45+1),0)</f>
        <v>0</v>
      </c>
      <c r="AB45" s="16">
        <f>S45+T45+U45+X45+Y45+Z45+AA45</f>
        <v>160</v>
      </c>
      <c r="AC45" s="18"/>
      <c r="AD45" s="19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s="50" customFormat="1" x14ac:dyDescent="0.2">
      <c r="A46" s="4">
        <v>44</v>
      </c>
      <c r="B46" s="6" t="s">
        <v>320</v>
      </c>
      <c r="C46" s="21" t="s">
        <v>27</v>
      </c>
      <c r="D46" s="6"/>
      <c r="E46" s="17"/>
      <c r="F46" s="20">
        <f>COUNTA(H46,J46,L46,N46,P46,R46)</f>
        <v>1</v>
      </c>
      <c r="G46" s="20">
        <v>3</v>
      </c>
      <c r="H46" s="20">
        <v>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3">
        <f>IF(AND(H46&lt;&gt;0,G46&lt;=5),VLOOKUP(H46,баллы!A$1:F$65,G46+1),0)</f>
        <v>136</v>
      </c>
      <c r="T46" s="3">
        <f>IF(AND(J46&lt;&gt;0,I46&lt;=5),VLOOKUP(J46,баллы!A$1:F$65,I46+1),0)</f>
        <v>0</v>
      </c>
      <c r="U46" s="3">
        <f>IF(AND(L46&lt;&gt;0,K46&lt;=5),VLOOKUP(L46,баллы!A$1:F$65,K46+1),0)</f>
        <v>0</v>
      </c>
      <c r="V46" s="15"/>
      <c r="W46" s="15"/>
      <c r="X46" s="15">
        <f>ABS(W46-V46)*5</f>
        <v>0</v>
      </c>
      <c r="Y46" s="3">
        <f>IF(AND(N46&lt;&gt;0,M46&lt;=5),VLOOKUP(N46,баллы!A$1:F$65,M46+1),0)</f>
        <v>0</v>
      </c>
      <c r="Z46" s="3">
        <f>IF(AND(P46&lt;&gt;0,O46&lt;=5),VLOOKUP(P46,баллы!A$1:F$65,O46+1),0)</f>
        <v>0</v>
      </c>
      <c r="AA46" s="3">
        <f>IF(AND(R46&lt;&gt;0,Q46&lt;=5),VLOOKUP(R46,баллы!A$1:F$65,Q46+1),0)</f>
        <v>0</v>
      </c>
      <c r="AB46" s="16">
        <f>S46+T46+U46+X46+Y46+Z46+AA46</f>
        <v>136</v>
      </c>
      <c r="AC46" s="18"/>
      <c r="AD46" s="19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s="50" customFormat="1" x14ac:dyDescent="0.2">
      <c r="A47" s="4">
        <v>45</v>
      </c>
      <c r="B47" s="6" t="s">
        <v>317</v>
      </c>
      <c r="C47" s="21" t="s">
        <v>25</v>
      </c>
      <c r="D47" s="6"/>
      <c r="E47" s="17"/>
      <c r="F47" s="20">
        <f>COUNTA(H47,J47,L47,N47,P47,R47)</f>
        <v>1</v>
      </c>
      <c r="G47" s="20">
        <v>3</v>
      </c>
      <c r="H47" s="20">
        <v>10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3">
        <f>IF(AND(H47&lt;&gt;0,G47&lt;=5),VLOOKUP(H47,баллы!A$1:F$65,G47+1),0)</f>
        <v>124</v>
      </c>
      <c r="T47" s="3">
        <f>IF(AND(J47&lt;&gt;0,I47&lt;=5),VLOOKUP(J47,баллы!A$1:F$65,I47+1),0)</f>
        <v>0</v>
      </c>
      <c r="U47" s="3">
        <f>IF(AND(L47&lt;&gt;0,K47&lt;=5),VLOOKUP(L47,баллы!A$1:F$65,K47+1),0)</f>
        <v>0</v>
      </c>
      <c r="V47" s="15"/>
      <c r="W47" s="15"/>
      <c r="X47" s="15">
        <f>ABS(W47-V47)*5</f>
        <v>0</v>
      </c>
      <c r="Y47" s="3">
        <f>IF(AND(N47&lt;&gt;0,M47&lt;=5),VLOOKUP(N47,баллы!A$1:F$65,M47+1),0)</f>
        <v>0</v>
      </c>
      <c r="Z47" s="3">
        <f>IF(AND(P47&lt;&gt;0,O47&lt;=5),VLOOKUP(P47,баллы!A$1:F$65,O47+1),0)</f>
        <v>0</v>
      </c>
      <c r="AA47" s="3">
        <f>IF(AND(R47&lt;&gt;0,Q47&lt;=5),VLOOKUP(R47,баллы!A$1:F$65,Q47+1),0)</f>
        <v>0</v>
      </c>
      <c r="AB47" s="16">
        <f>S47+T47+U47+X47+Y47+Z47+AA47</f>
        <v>124</v>
      </c>
      <c r="AC47" s="18"/>
      <c r="AD47" s="19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s="50" customFormat="1" x14ac:dyDescent="0.2">
      <c r="A48" s="4">
        <v>46</v>
      </c>
      <c r="B48" s="6" t="s">
        <v>309</v>
      </c>
      <c r="C48" s="21" t="s">
        <v>310</v>
      </c>
      <c r="D48" s="6"/>
      <c r="E48" s="17"/>
      <c r="F48" s="20">
        <f>COUNTA(H48,J48,L48,N48,P48,R48)</f>
        <v>1</v>
      </c>
      <c r="G48" s="20">
        <v>3</v>
      </c>
      <c r="H48" s="20">
        <v>13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3">
        <f>IF(AND(H48&lt;&gt;0,G48&lt;=5),VLOOKUP(H48,баллы!A$1:F$65,G48+1),0)</f>
        <v>112</v>
      </c>
      <c r="T48" s="3">
        <f>IF(AND(J48&lt;&gt;0,I48&lt;=5),VLOOKUP(J48,баллы!A$1:F$65,I48+1),0)</f>
        <v>0</v>
      </c>
      <c r="U48" s="3">
        <f>IF(AND(L48&lt;&gt;0,K48&lt;=5),VLOOKUP(L48,баллы!A$1:F$65,K48+1),0)</f>
        <v>0</v>
      </c>
      <c r="V48" s="15"/>
      <c r="W48" s="15"/>
      <c r="X48" s="15">
        <f>ABS(W48-V48)*5</f>
        <v>0</v>
      </c>
      <c r="Y48" s="3">
        <f>IF(AND(N48&lt;&gt;0,M48&lt;=5),VLOOKUP(N48,баллы!A$1:F$65,M48+1),0)</f>
        <v>0</v>
      </c>
      <c r="Z48" s="3">
        <f>IF(AND(P48&lt;&gt;0,O48&lt;=5),VLOOKUP(P48,баллы!A$1:F$65,O48+1),0)</f>
        <v>0</v>
      </c>
      <c r="AA48" s="3">
        <f>IF(AND(R48&lt;&gt;0,Q48&lt;=5),VLOOKUP(R48,баллы!A$1:F$65,Q48+1),0)</f>
        <v>0</v>
      </c>
      <c r="AB48" s="16">
        <f>S48+T48+U48+X48+Y48+Z48+AA48</f>
        <v>112</v>
      </c>
      <c r="AC48" s="18"/>
      <c r="AD48" s="19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s="50" customFormat="1" x14ac:dyDescent="0.2">
      <c r="A49" s="4">
        <v>47</v>
      </c>
      <c r="B49" s="6" t="s">
        <v>272</v>
      </c>
      <c r="C49" s="22" t="s">
        <v>25</v>
      </c>
      <c r="D49" s="6"/>
      <c r="E49" s="17">
        <v>37</v>
      </c>
      <c r="F49" s="20">
        <f>COUNTA(H49,J49,L49,N49,P49,R49)</f>
        <v>1</v>
      </c>
      <c r="G49" s="20">
        <v>3</v>
      </c>
      <c r="H49" s="20">
        <v>14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3">
        <f>IF(AND(H49&lt;&gt;0,G49&lt;=5),VLOOKUP(H49,баллы!A$1:F$65,G49+1),0)</f>
        <v>108</v>
      </c>
      <c r="T49" s="3">
        <f>IF(AND(J49&lt;&gt;0,I49&lt;=5),VLOOKUP(J49,баллы!A$1:F$65,I49+1),0)</f>
        <v>0</v>
      </c>
      <c r="U49" s="3">
        <f>IF(AND(L49&lt;&gt;0,K49&lt;=5),VLOOKUP(L49,баллы!A$1:F$65,K49+1),0)</f>
        <v>0</v>
      </c>
      <c r="V49" s="15"/>
      <c r="W49" s="15"/>
      <c r="X49" s="15">
        <f>ABS(W49-V49)*5</f>
        <v>0</v>
      </c>
      <c r="Y49" s="3">
        <f>IF(AND(N49&lt;&gt;0,M49&lt;=5),VLOOKUP(N49,баллы!A$1:F$65,M49+1),0)</f>
        <v>0</v>
      </c>
      <c r="Z49" s="3">
        <f>IF(AND(P49&lt;&gt;0,O49&lt;=5),VLOOKUP(P49,баллы!A$1:F$65,O49+1),0)</f>
        <v>0</v>
      </c>
      <c r="AA49" s="3">
        <f>IF(AND(R49&lt;&gt;0,Q49&lt;=5),VLOOKUP(R49,баллы!A$1:F$65,Q49+1),0)</f>
        <v>0</v>
      </c>
      <c r="AB49" s="16">
        <f>S49+T49+U49+X49+Y49+Z49+AA49</f>
        <v>108</v>
      </c>
      <c r="AC49" s="18"/>
      <c r="AD49" s="19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s="21" customFormat="1" x14ac:dyDescent="0.2">
      <c r="A50" s="4">
        <v>48</v>
      </c>
      <c r="B50" s="6" t="s">
        <v>315</v>
      </c>
      <c r="C50" s="21" t="s">
        <v>27</v>
      </c>
      <c r="D50" s="6"/>
      <c r="E50" s="17"/>
      <c r="F50" s="20">
        <f>COUNTA(H50,J50,L50,N50,P50,R50)</f>
        <v>1</v>
      </c>
      <c r="G50" s="20">
        <v>3</v>
      </c>
      <c r="H50" s="20">
        <v>15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3">
        <f>IF(AND(H50&lt;&gt;0,G50&lt;=5),VLOOKUP(H50,баллы!A$1:F$65,G50+1),0)</f>
        <v>104</v>
      </c>
      <c r="T50" s="3">
        <f>IF(AND(J50&lt;&gt;0,I50&lt;=5),VLOOKUP(J50,баллы!A$1:F$65,I50+1),0)</f>
        <v>0</v>
      </c>
      <c r="U50" s="3">
        <f>IF(AND(L50&lt;&gt;0,K50&lt;=5),VLOOKUP(L50,баллы!A$1:F$65,K50+1),0)</f>
        <v>0</v>
      </c>
      <c r="V50" s="15"/>
      <c r="W50" s="15"/>
      <c r="X50" s="15">
        <f>ABS(W50-V50)*5</f>
        <v>0</v>
      </c>
      <c r="Y50" s="3">
        <f>IF(AND(N50&lt;&gt;0,M50&lt;=5),VLOOKUP(N50,баллы!A$1:F$65,M50+1),0)</f>
        <v>0</v>
      </c>
      <c r="Z50" s="3">
        <f>IF(AND(P50&lt;&gt;0,O50&lt;=5),VLOOKUP(P50,баллы!A$1:F$65,O50+1),0)</f>
        <v>0</v>
      </c>
      <c r="AA50" s="3">
        <f>IF(AND(R50&lt;&gt;0,Q50&lt;=5),VLOOKUP(R50,баллы!A$1:F$65,Q50+1),0)</f>
        <v>0</v>
      </c>
      <c r="AB50" s="16">
        <f>S50+T50+U50+X50+Y50+Z50+AA50</f>
        <v>104</v>
      </c>
      <c r="AC50" s="18"/>
      <c r="AD50" s="19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s="50" customFormat="1" x14ac:dyDescent="0.2">
      <c r="A51" s="4">
        <v>49</v>
      </c>
      <c r="B51" s="6" t="s">
        <v>324</v>
      </c>
      <c r="C51" s="6" t="s">
        <v>25</v>
      </c>
      <c r="D51" s="6"/>
      <c r="E51" s="17"/>
      <c r="F51" s="20">
        <f>COUNTA(H51,J51,L51,N51,P51,R51)</f>
        <v>1</v>
      </c>
      <c r="G51" s="20">
        <v>3</v>
      </c>
      <c r="H51" s="20">
        <v>17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">
        <f>IF(AND(H51&lt;&gt;0,G51&lt;=5),VLOOKUP(H51,баллы!A$1:F$65,G51+1),0)</f>
        <v>96</v>
      </c>
      <c r="T51" s="3">
        <f>IF(AND(J51&lt;&gt;0,I51&lt;=5),VLOOKUP(J51,баллы!A$1:F$65,I51+1),0)</f>
        <v>0</v>
      </c>
      <c r="U51" s="3">
        <f>IF(AND(L51&lt;&gt;0,K51&lt;=5),VLOOKUP(L51,баллы!A$1:F$65,K51+1),0)</f>
        <v>0</v>
      </c>
      <c r="V51" s="15"/>
      <c r="W51" s="15"/>
      <c r="X51" s="15">
        <f>ABS(W51-V51)*5</f>
        <v>0</v>
      </c>
      <c r="Y51" s="3">
        <f>IF(AND(N51&lt;&gt;0,M51&lt;=5),VLOOKUP(N51,баллы!A$1:F$65,M51+1),0)</f>
        <v>0</v>
      </c>
      <c r="Z51" s="3">
        <f>IF(AND(P51&lt;&gt;0,O51&lt;=5),VLOOKUP(P51,баллы!A$1:F$65,O51+1),0)</f>
        <v>0</v>
      </c>
      <c r="AA51" s="3">
        <f>IF(AND(R51&lt;&gt;0,Q51&lt;=5),VLOOKUP(R51,баллы!A$1:F$65,Q51+1),0)</f>
        <v>0</v>
      </c>
      <c r="AB51" s="16">
        <f>S51+T51+U51+X51+Y51+Z51+AA51</f>
        <v>96</v>
      </c>
      <c r="AC51" s="18"/>
      <c r="AD51" s="19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s="21" customFormat="1" ht="12.75" customHeight="1" x14ac:dyDescent="0.2">
      <c r="A52" s="47"/>
      <c r="B52" s="48" t="s">
        <v>8</v>
      </c>
      <c r="C52" s="49" t="s">
        <v>25</v>
      </c>
      <c r="D52" s="50">
        <v>1998</v>
      </c>
      <c r="E52" s="51"/>
      <c r="F52" s="47">
        <f t="shared" ref="F35:F66" si="0">COUNTA(H52,J52,L52,N52,P52,R52)</f>
        <v>0</v>
      </c>
      <c r="G52" s="47"/>
      <c r="H52" s="52"/>
      <c r="I52" s="47"/>
      <c r="J52" s="52"/>
      <c r="K52" s="47"/>
      <c r="L52" s="52"/>
      <c r="M52" s="47"/>
      <c r="N52" s="52"/>
      <c r="O52" s="47"/>
      <c r="P52" s="52"/>
      <c r="Q52" s="47"/>
      <c r="R52" s="52"/>
      <c r="S52" s="53">
        <f>IF(AND(H52&lt;&gt;0,G52&lt;=5),VLOOKUP(H52,баллы!A$1:F$65,G52+1),0)</f>
        <v>0</v>
      </c>
      <c r="T52" s="53">
        <f>IF(AND(J52&lt;&gt;0,I52&lt;=5),VLOOKUP(J52,баллы!A$1:F$65,I52+1),0)</f>
        <v>0</v>
      </c>
      <c r="U52" s="53">
        <f>IF(AND(L52&lt;&gt;0,K52&lt;=5),VLOOKUP(L52,баллы!A$1:F$65,K52+1),0)</f>
        <v>0</v>
      </c>
      <c r="V52" s="54"/>
      <c r="W52" s="54"/>
      <c r="X52" s="54">
        <f t="shared" ref="X35:X66" si="1">ABS(W52-V52)*5</f>
        <v>0</v>
      </c>
      <c r="Y52" s="53">
        <f>IF(AND(N52&lt;&gt;0,M52&lt;=5),VLOOKUP(N52,баллы!A$1:F$65,M52+1),0)</f>
        <v>0</v>
      </c>
      <c r="Z52" s="53">
        <f>IF(AND(P52&lt;&gt;0,O52&lt;=5),VLOOKUP(P52,баллы!A$1:F$65,O52+1),0)</f>
        <v>0</v>
      </c>
      <c r="AA52" s="53">
        <f>IF(AND(R52&lt;&gt;0,Q52&lt;=5),VLOOKUP(R52,баллы!A$1:F$65,Q52+1),0)</f>
        <v>0</v>
      </c>
      <c r="AB52" s="55">
        <f t="shared" ref="AB35:AB66" si="2">S52+T52+U52+X52+Y52+Z52+AA52</f>
        <v>0</v>
      </c>
      <c r="AC52" s="47"/>
      <c r="AD52" s="56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</row>
    <row r="53" spans="1:46" s="50" customFormat="1" ht="12.75" customHeight="1" x14ac:dyDescent="0.2">
      <c r="A53" s="47"/>
      <c r="B53" s="48" t="s">
        <v>57</v>
      </c>
      <c r="C53" s="49" t="s">
        <v>25</v>
      </c>
      <c r="D53" s="50">
        <v>1980</v>
      </c>
      <c r="E53" s="51"/>
      <c r="F53" s="47">
        <f t="shared" si="0"/>
        <v>0</v>
      </c>
      <c r="G53" s="47"/>
      <c r="H53" s="52"/>
      <c r="I53" s="47"/>
      <c r="J53" s="52"/>
      <c r="K53" s="47"/>
      <c r="L53" s="52"/>
      <c r="M53" s="47"/>
      <c r="N53" s="52"/>
      <c r="O53" s="47"/>
      <c r="P53" s="52"/>
      <c r="Q53" s="47"/>
      <c r="R53" s="52"/>
      <c r="S53" s="53">
        <f>IF(AND(H53&lt;&gt;0,G53&lt;=5),VLOOKUP(H53,баллы!A$1:F$65,G53+1),0)</f>
        <v>0</v>
      </c>
      <c r="T53" s="53">
        <f>IF(AND(J53&lt;&gt;0,I53&lt;=5),VLOOKUP(J53,баллы!A$1:F$65,I53+1),0)</f>
        <v>0</v>
      </c>
      <c r="U53" s="53">
        <f>IF(AND(L53&lt;&gt;0,K53&lt;=5),VLOOKUP(L53,баллы!A$1:F$65,K53+1),0)</f>
        <v>0</v>
      </c>
      <c r="V53" s="54"/>
      <c r="W53" s="54"/>
      <c r="X53" s="54">
        <f t="shared" si="1"/>
        <v>0</v>
      </c>
      <c r="Y53" s="53">
        <f>IF(AND(N53&lt;&gt;0,M53&lt;=5),VLOOKUP(N53,баллы!A$1:F$65,M53+1),0)</f>
        <v>0</v>
      </c>
      <c r="Z53" s="53">
        <f>IF(AND(P53&lt;&gt;0,O53&lt;=5),VLOOKUP(P53,баллы!A$1:F$65,O53+1),0)</f>
        <v>0</v>
      </c>
      <c r="AA53" s="53">
        <f>IF(AND(R53&lt;&gt;0,Q53&lt;=5),VLOOKUP(R53,баллы!A$1:F$65,Q53+1),0)</f>
        <v>0</v>
      </c>
      <c r="AB53" s="55">
        <f t="shared" si="2"/>
        <v>0</v>
      </c>
      <c r="AC53" s="47"/>
      <c r="AD53" s="56"/>
    </row>
    <row r="54" spans="1:46" s="50" customFormat="1" ht="12.75" customHeight="1" x14ac:dyDescent="0.2">
      <c r="A54" s="47"/>
      <c r="B54" s="48" t="s">
        <v>12</v>
      </c>
      <c r="C54" s="49" t="s">
        <v>25</v>
      </c>
      <c r="D54" s="50">
        <v>1979</v>
      </c>
      <c r="E54" s="51"/>
      <c r="F54" s="47">
        <f t="shared" si="0"/>
        <v>0</v>
      </c>
      <c r="G54" s="47"/>
      <c r="H54" s="52"/>
      <c r="I54" s="47"/>
      <c r="J54" s="52"/>
      <c r="K54" s="47"/>
      <c r="L54" s="52"/>
      <c r="M54" s="47"/>
      <c r="N54" s="52"/>
      <c r="O54" s="47"/>
      <c r="P54" s="52"/>
      <c r="Q54" s="47"/>
      <c r="R54" s="52"/>
      <c r="S54" s="53">
        <f>IF(AND(H54&lt;&gt;0,G54&lt;=5),VLOOKUP(H54,баллы!A$1:F$65,G54+1),0)</f>
        <v>0</v>
      </c>
      <c r="T54" s="53">
        <f>IF(AND(J54&lt;&gt;0,I54&lt;=5),VLOOKUP(J54,баллы!A$1:F$65,I54+1),0)</f>
        <v>0</v>
      </c>
      <c r="U54" s="53">
        <f>IF(AND(L54&lt;&gt;0,K54&lt;=5),VLOOKUP(L54,баллы!A$1:F$65,K54+1),0)</f>
        <v>0</v>
      </c>
      <c r="V54" s="54"/>
      <c r="W54" s="54"/>
      <c r="X54" s="54">
        <f t="shared" si="1"/>
        <v>0</v>
      </c>
      <c r="Y54" s="53">
        <f>IF(AND(N54&lt;&gt;0,M54&lt;=5),VLOOKUP(N54,баллы!A$1:F$65,M54+1),0)</f>
        <v>0</v>
      </c>
      <c r="Z54" s="53">
        <f>IF(AND(P54&lt;&gt;0,O54&lt;=5),VLOOKUP(P54,баллы!A$1:F$65,O54+1),0)</f>
        <v>0</v>
      </c>
      <c r="AA54" s="53">
        <f>IF(AND(R54&lt;&gt;0,Q54&lt;=5),VLOOKUP(R54,баллы!A$1:F$65,Q54+1),0)</f>
        <v>0</v>
      </c>
      <c r="AB54" s="55">
        <f t="shared" si="2"/>
        <v>0</v>
      </c>
      <c r="AC54" s="47"/>
      <c r="AD54" s="56"/>
    </row>
    <row r="55" spans="1:46" s="50" customFormat="1" ht="12.75" customHeight="1" x14ac:dyDescent="0.2">
      <c r="A55" s="47"/>
      <c r="B55" s="48" t="s">
        <v>181</v>
      </c>
      <c r="C55" s="49" t="s">
        <v>25</v>
      </c>
      <c r="D55" s="50">
        <v>1989</v>
      </c>
      <c r="E55" s="51"/>
      <c r="F55" s="47">
        <f t="shared" si="0"/>
        <v>0</v>
      </c>
      <c r="G55" s="47"/>
      <c r="H55" s="52"/>
      <c r="I55" s="47"/>
      <c r="J55" s="52"/>
      <c r="K55" s="47"/>
      <c r="L55" s="52"/>
      <c r="M55" s="47"/>
      <c r="N55" s="52"/>
      <c r="O55" s="47"/>
      <c r="P55" s="52"/>
      <c r="Q55" s="47"/>
      <c r="R55" s="52"/>
      <c r="S55" s="53">
        <f>IF(AND(H55&lt;&gt;0,G55&lt;=5),VLOOKUP(H55,баллы!A$1:F$65,G55+1),0)</f>
        <v>0</v>
      </c>
      <c r="T55" s="53">
        <f>IF(AND(J55&lt;&gt;0,I55&lt;=5),VLOOKUP(J55,баллы!A$1:F$65,I55+1),0)</f>
        <v>0</v>
      </c>
      <c r="U55" s="53">
        <f>IF(AND(L55&lt;&gt;0,K55&lt;=5),VLOOKUP(L55,баллы!A$1:F$65,K55+1),0)</f>
        <v>0</v>
      </c>
      <c r="V55" s="54"/>
      <c r="W55" s="54"/>
      <c r="X55" s="54">
        <f t="shared" si="1"/>
        <v>0</v>
      </c>
      <c r="Y55" s="53">
        <f>IF(AND(N55&lt;&gt;0,M55&lt;=5),VLOOKUP(N55,баллы!A$1:F$65,M55+1),0)</f>
        <v>0</v>
      </c>
      <c r="Z55" s="53">
        <f>IF(AND(P55&lt;&gt;0,O55&lt;=5),VLOOKUP(P55,баллы!A$1:F$65,O55+1),0)</f>
        <v>0</v>
      </c>
      <c r="AA55" s="53">
        <f>IF(AND(R55&lt;&gt;0,Q55&lt;=5),VLOOKUP(R55,баллы!A$1:F$65,Q55+1),0)</f>
        <v>0</v>
      </c>
      <c r="AB55" s="55">
        <f t="shared" si="2"/>
        <v>0</v>
      </c>
      <c r="AC55" s="47"/>
      <c r="AD55" s="56"/>
    </row>
    <row r="56" spans="1:46" s="50" customFormat="1" ht="12.75" customHeight="1" x14ac:dyDescent="0.25">
      <c r="A56" s="47"/>
      <c r="B56" s="48" t="s">
        <v>275</v>
      </c>
      <c r="C56" s="50" t="s">
        <v>25</v>
      </c>
      <c r="E56" s="57"/>
      <c r="F56" s="47">
        <f t="shared" si="0"/>
        <v>0</v>
      </c>
      <c r="G56" s="47"/>
      <c r="H56" s="58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53">
        <f>IF(AND(H56&lt;&gt;0,G56&lt;=5),VLOOKUP(H56,баллы!A$1:F$65,G56+1),0)</f>
        <v>0</v>
      </c>
      <c r="T56" s="53">
        <f>IF(AND(J56&lt;&gt;0,I56&lt;=5),VLOOKUP(J56,баллы!A$1:F$65,I56+1),0)</f>
        <v>0</v>
      </c>
      <c r="U56" s="53">
        <f>IF(AND(L56&lt;&gt;0,K56&lt;=5),VLOOKUP(L56,баллы!A$1:F$65,K56+1),0)</f>
        <v>0</v>
      </c>
      <c r="V56" s="54"/>
      <c r="W56" s="54"/>
      <c r="X56" s="54">
        <f t="shared" si="1"/>
        <v>0</v>
      </c>
      <c r="Y56" s="53">
        <f>IF(AND(N56&lt;&gt;0,M56&lt;=5),VLOOKUP(N56,баллы!A$1:F$65,M56+1),0)</f>
        <v>0</v>
      </c>
      <c r="Z56" s="53">
        <f>IF(AND(P56&lt;&gt;0,O56&lt;=5),VLOOKUP(P56,баллы!A$1:F$65,O56+1),0)</f>
        <v>0</v>
      </c>
      <c r="AA56" s="53">
        <f>IF(AND(R56&lt;&gt;0,Q56&lt;=5),VLOOKUP(R56,баллы!A$1:F$65,Q56+1),0)</f>
        <v>0</v>
      </c>
      <c r="AB56" s="55">
        <f t="shared" si="2"/>
        <v>0</v>
      </c>
      <c r="AC56" s="47"/>
      <c r="AD56" s="56"/>
    </row>
    <row r="57" spans="1:46" s="50" customFormat="1" x14ac:dyDescent="0.2">
      <c r="A57" s="47"/>
      <c r="B57" s="48" t="s">
        <v>288</v>
      </c>
      <c r="C57" s="50" t="s">
        <v>25</v>
      </c>
      <c r="E57" s="57"/>
      <c r="F57" s="47">
        <f t="shared" si="0"/>
        <v>0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53">
        <f>IF(AND(H57&lt;&gt;0,G57&lt;=5),VLOOKUP(H57,баллы!A$1:F$65,G57+1),0)</f>
        <v>0</v>
      </c>
      <c r="T57" s="53">
        <f>IF(AND(J57&lt;&gt;0,I57&lt;=5),VLOOKUP(J57,баллы!A$1:F$65,I57+1),0)</f>
        <v>0</v>
      </c>
      <c r="U57" s="53">
        <f>IF(AND(L57&lt;&gt;0,K57&lt;=5),VLOOKUP(L57,баллы!A$1:F$65,K57+1),0)</f>
        <v>0</v>
      </c>
      <c r="V57" s="54"/>
      <c r="W57" s="54"/>
      <c r="X57" s="54">
        <f t="shared" si="1"/>
        <v>0</v>
      </c>
      <c r="Y57" s="53">
        <f>IF(AND(N57&lt;&gt;0,M57&lt;=5),VLOOKUP(N57,баллы!A$1:F$65,M57+1),0)</f>
        <v>0</v>
      </c>
      <c r="Z57" s="53">
        <f>IF(AND(P57&lt;&gt;0,O57&lt;=5),VLOOKUP(P57,баллы!A$1:F$65,O57+1),0)</f>
        <v>0</v>
      </c>
      <c r="AA57" s="53">
        <f>IF(AND(R57&lt;&gt;0,Q57&lt;=5),VLOOKUP(R57,баллы!A$1:F$65,Q57+1),0)</f>
        <v>0</v>
      </c>
      <c r="AB57" s="55">
        <f t="shared" si="2"/>
        <v>0</v>
      </c>
      <c r="AC57" s="47"/>
      <c r="AD57" s="56"/>
    </row>
    <row r="58" spans="1:46" s="50" customFormat="1" x14ac:dyDescent="0.2">
      <c r="A58" s="47"/>
      <c r="B58" s="48" t="s">
        <v>158</v>
      </c>
      <c r="C58" s="49" t="s">
        <v>27</v>
      </c>
      <c r="D58" s="50">
        <v>2003</v>
      </c>
      <c r="E58" s="51"/>
      <c r="F58" s="47">
        <f t="shared" si="0"/>
        <v>0</v>
      </c>
      <c r="G58" s="47"/>
      <c r="H58" s="52"/>
      <c r="I58" s="47"/>
      <c r="J58" s="52"/>
      <c r="K58" s="47"/>
      <c r="L58" s="52"/>
      <c r="M58" s="47"/>
      <c r="N58" s="52"/>
      <c r="O58" s="47"/>
      <c r="P58" s="52"/>
      <c r="Q58" s="47"/>
      <c r="R58" s="52"/>
      <c r="S58" s="53">
        <f>IF(AND(H58&lt;&gt;0,G58&lt;=5),VLOOKUP(H58,баллы!A$1:F$65,G58+1),0)</f>
        <v>0</v>
      </c>
      <c r="T58" s="53">
        <f>IF(AND(J58&lt;&gt;0,I58&lt;=5),VLOOKUP(J58,баллы!A$1:F$65,I58+1),0)</f>
        <v>0</v>
      </c>
      <c r="U58" s="53">
        <f>IF(AND(L58&lt;&gt;0,K58&lt;=5),VLOOKUP(L58,баллы!A$1:F$65,K58+1),0)</f>
        <v>0</v>
      </c>
      <c r="V58" s="54"/>
      <c r="W58" s="54"/>
      <c r="X58" s="54">
        <f t="shared" si="1"/>
        <v>0</v>
      </c>
      <c r="Y58" s="53">
        <f>IF(AND(N58&lt;&gt;0,M58&lt;=5),VLOOKUP(N58,баллы!A$1:F$65,M58+1),0)</f>
        <v>0</v>
      </c>
      <c r="Z58" s="53">
        <f>IF(AND(P58&lt;&gt;0,O58&lt;=5),VLOOKUP(P58,баллы!A$1:F$65,O58+1),0)</f>
        <v>0</v>
      </c>
      <c r="AA58" s="53">
        <f>IF(AND(R58&lt;&gt;0,Q58&lt;=5),VLOOKUP(R58,баллы!A$1:F$65,Q58+1),0)</f>
        <v>0</v>
      </c>
      <c r="AB58" s="55">
        <f t="shared" si="2"/>
        <v>0</v>
      </c>
      <c r="AC58" s="47"/>
      <c r="AD58" s="56"/>
    </row>
    <row r="59" spans="1:46" s="50" customFormat="1" x14ac:dyDescent="0.2">
      <c r="A59" s="47"/>
      <c r="B59" s="48" t="s">
        <v>17</v>
      </c>
      <c r="C59" s="49" t="s">
        <v>27</v>
      </c>
      <c r="D59" s="50">
        <v>1996</v>
      </c>
      <c r="E59" s="51"/>
      <c r="F59" s="47">
        <f t="shared" si="0"/>
        <v>0</v>
      </c>
      <c r="G59" s="47"/>
      <c r="H59" s="52"/>
      <c r="I59" s="47"/>
      <c r="J59" s="52"/>
      <c r="K59" s="47"/>
      <c r="L59" s="52"/>
      <c r="M59" s="47"/>
      <c r="N59" s="52"/>
      <c r="O59" s="47"/>
      <c r="P59" s="52"/>
      <c r="Q59" s="47"/>
      <c r="R59" s="52"/>
      <c r="S59" s="53">
        <f>IF(AND(H59&lt;&gt;0,G59&lt;=5),VLOOKUP(H59,баллы!A$1:F$65,G59+1),0)</f>
        <v>0</v>
      </c>
      <c r="T59" s="53">
        <f>IF(AND(J59&lt;&gt;0,I59&lt;=5),VLOOKUP(J59,баллы!A$1:F$65,I59+1),0)</f>
        <v>0</v>
      </c>
      <c r="U59" s="53">
        <f>IF(AND(L59&lt;&gt;0,K59&lt;=5),VLOOKUP(L59,баллы!A$1:F$65,K59+1),0)</f>
        <v>0</v>
      </c>
      <c r="V59" s="54"/>
      <c r="W59" s="54"/>
      <c r="X59" s="54">
        <f t="shared" si="1"/>
        <v>0</v>
      </c>
      <c r="Y59" s="53">
        <f>IF(AND(N59&lt;&gt;0,M59&lt;=5),VLOOKUP(N59,баллы!A$1:F$65,M59+1),0)</f>
        <v>0</v>
      </c>
      <c r="Z59" s="53">
        <f>IF(AND(P59&lt;&gt;0,O59&lt;=5),VLOOKUP(P59,баллы!A$1:F$65,O59+1),0)</f>
        <v>0</v>
      </c>
      <c r="AA59" s="53">
        <f>IF(AND(R59&lt;&gt;0,Q59&lt;=5),VLOOKUP(R59,баллы!A$1:F$65,Q59+1),0)</f>
        <v>0</v>
      </c>
      <c r="AB59" s="55">
        <f t="shared" si="2"/>
        <v>0</v>
      </c>
      <c r="AC59" s="47"/>
      <c r="AD59" s="56"/>
    </row>
    <row r="60" spans="1:46" s="50" customFormat="1" ht="12.75" customHeight="1" x14ac:dyDescent="0.2">
      <c r="A60" s="47"/>
      <c r="B60" s="48" t="s">
        <v>9</v>
      </c>
      <c r="C60" s="49" t="s">
        <v>25</v>
      </c>
      <c r="D60" s="50">
        <v>1999</v>
      </c>
      <c r="E60" s="51"/>
      <c r="F60" s="47">
        <f t="shared" si="0"/>
        <v>0</v>
      </c>
      <c r="G60" s="47"/>
      <c r="H60" s="52"/>
      <c r="I60" s="47"/>
      <c r="J60" s="52"/>
      <c r="K60" s="47"/>
      <c r="L60" s="52"/>
      <c r="M60" s="47"/>
      <c r="N60" s="52"/>
      <c r="O60" s="47"/>
      <c r="P60" s="52"/>
      <c r="Q60" s="47"/>
      <c r="R60" s="52"/>
      <c r="S60" s="53">
        <f>IF(AND(H60&lt;&gt;0,G60&lt;=5),VLOOKUP(H60,баллы!A$1:F$65,G60+1),0)</f>
        <v>0</v>
      </c>
      <c r="T60" s="53">
        <f>IF(AND(J60&lt;&gt;0,I60&lt;=5),VLOOKUP(J60,баллы!A$1:F$65,I60+1),0)</f>
        <v>0</v>
      </c>
      <c r="U60" s="53">
        <f>IF(AND(L60&lt;&gt;0,K60&lt;=5),VLOOKUP(L60,баллы!A$1:F$65,K60+1),0)</f>
        <v>0</v>
      </c>
      <c r="V60" s="54"/>
      <c r="W60" s="54"/>
      <c r="X60" s="54">
        <f t="shared" si="1"/>
        <v>0</v>
      </c>
      <c r="Y60" s="53">
        <f>IF(AND(N60&lt;&gt;0,M60&lt;=5),VLOOKUP(N60,баллы!A$1:F$65,M60+1),0)</f>
        <v>0</v>
      </c>
      <c r="Z60" s="53">
        <f>IF(AND(P60&lt;&gt;0,O60&lt;=5),VLOOKUP(P60,баллы!A$1:F$65,O60+1),0)</f>
        <v>0</v>
      </c>
      <c r="AA60" s="53">
        <f>IF(AND(R60&lt;&gt;0,Q60&lt;=5),VLOOKUP(R60,баллы!A$1:F$65,Q60+1),0)</f>
        <v>0</v>
      </c>
      <c r="AB60" s="55">
        <f t="shared" si="2"/>
        <v>0</v>
      </c>
      <c r="AC60" s="47"/>
      <c r="AD60" s="56"/>
    </row>
    <row r="61" spans="1:46" s="50" customFormat="1" ht="12.75" customHeight="1" x14ac:dyDescent="0.25">
      <c r="A61" s="47"/>
      <c r="B61" s="48" t="s">
        <v>271</v>
      </c>
      <c r="C61" s="50" t="s">
        <v>290</v>
      </c>
      <c r="E61" s="57"/>
      <c r="F61" s="47">
        <f t="shared" si="0"/>
        <v>0</v>
      </c>
      <c r="G61" s="47"/>
      <c r="H61" s="5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53">
        <f>IF(AND(H61&lt;&gt;0,G61&lt;=5),VLOOKUP(H61,баллы!A$1:F$65,G61+1),0)</f>
        <v>0</v>
      </c>
      <c r="T61" s="53">
        <f>IF(AND(J61&lt;&gt;0,I61&lt;=5),VLOOKUP(J61,баллы!A$1:F$65,I61+1),0)</f>
        <v>0</v>
      </c>
      <c r="U61" s="53">
        <f>IF(AND(L61&lt;&gt;0,K61&lt;=5),VLOOKUP(L61,баллы!A$1:F$65,K61+1),0)</f>
        <v>0</v>
      </c>
      <c r="V61" s="54"/>
      <c r="W61" s="54"/>
      <c r="X61" s="54">
        <f t="shared" si="1"/>
        <v>0</v>
      </c>
      <c r="Y61" s="53">
        <f>IF(AND(N61&lt;&gt;0,M61&lt;=5),VLOOKUP(N61,баллы!A$1:F$65,M61+1),0)</f>
        <v>0</v>
      </c>
      <c r="Z61" s="53">
        <f>IF(AND(P61&lt;&gt;0,O61&lt;=5),VLOOKUP(P61,баллы!A$1:F$65,O61+1),0)</f>
        <v>0</v>
      </c>
      <c r="AA61" s="53">
        <f>IF(AND(R61&lt;&gt;0,Q61&lt;=5),VLOOKUP(R61,баллы!A$1:F$65,Q61+1),0)</f>
        <v>0</v>
      </c>
      <c r="AB61" s="55">
        <f t="shared" si="2"/>
        <v>0</v>
      </c>
      <c r="AC61" s="47"/>
      <c r="AD61" s="56"/>
    </row>
    <row r="62" spans="1:46" s="50" customFormat="1" ht="12.75" customHeight="1" x14ac:dyDescent="0.2">
      <c r="A62" s="47"/>
      <c r="B62" s="48" t="s">
        <v>289</v>
      </c>
      <c r="C62" s="50" t="s">
        <v>25</v>
      </c>
      <c r="E62" s="57"/>
      <c r="F62" s="47">
        <f t="shared" si="0"/>
        <v>0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53">
        <f>IF(AND(H62&lt;&gt;0,G62&lt;=5),VLOOKUP(H62,баллы!A$1:F$65,G62+1),0)</f>
        <v>0</v>
      </c>
      <c r="T62" s="53">
        <f>IF(AND(J62&lt;&gt;0,I62&lt;=5),VLOOKUP(J62,баллы!A$1:F$65,I62+1),0)</f>
        <v>0</v>
      </c>
      <c r="U62" s="53">
        <f>IF(AND(L62&lt;&gt;0,K62&lt;=5),VLOOKUP(L62,баллы!A$1:F$65,K62+1),0)</f>
        <v>0</v>
      </c>
      <c r="V62" s="54"/>
      <c r="W62" s="54"/>
      <c r="X62" s="54">
        <f t="shared" si="1"/>
        <v>0</v>
      </c>
      <c r="Y62" s="53">
        <f>IF(AND(N62&lt;&gt;0,M62&lt;=5),VLOOKUP(N62,баллы!A$1:F$65,M62+1),0)</f>
        <v>0</v>
      </c>
      <c r="Z62" s="53">
        <f>IF(AND(P62&lt;&gt;0,O62&lt;=5),VLOOKUP(P62,баллы!A$1:F$65,O62+1),0)</f>
        <v>0</v>
      </c>
      <c r="AA62" s="53">
        <f>IF(AND(R62&lt;&gt;0,Q62&lt;=5),VLOOKUP(R62,баллы!A$1:F$65,Q62+1),0)</f>
        <v>0</v>
      </c>
      <c r="AB62" s="55">
        <f t="shared" si="2"/>
        <v>0</v>
      </c>
      <c r="AC62" s="47"/>
      <c r="AD62" s="56"/>
    </row>
    <row r="63" spans="1:46" s="50" customFormat="1" ht="12.75" customHeight="1" x14ac:dyDescent="0.25">
      <c r="A63" s="47"/>
      <c r="B63" s="48" t="s">
        <v>266</v>
      </c>
      <c r="C63" s="59" t="s">
        <v>267</v>
      </c>
      <c r="D63" s="49"/>
      <c r="E63" s="51"/>
      <c r="F63" s="47">
        <f t="shared" si="0"/>
        <v>0</v>
      </c>
      <c r="G63" s="47"/>
      <c r="H63" s="58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53">
        <f>IF(AND(H63&lt;&gt;0,G63&lt;=5),VLOOKUP(H63,баллы!A$1:F$65,G63+1),0)</f>
        <v>0</v>
      </c>
      <c r="T63" s="53">
        <f>IF(AND(J63&lt;&gt;0,I63&lt;=5),VLOOKUP(J63,баллы!A$1:F$65,I63+1),0)</f>
        <v>0</v>
      </c>
      <c r="U63" s="53">
        <f>IF(AND(L63&lt;&gt;0,K63&lt;=5),VLOOKUP(L63,баллы!A$1:F$65,K63+1),0)</f>
        <v>0</v>
      </c>
      <c r="V63" s="54"/>
      <c r="W63" s="54"/>
      <c r="X63" s="54">
        <f t="shared" si="1"/>
        <v>0</v>
      </c>
      <c r="Y63" s="53">
        <f>IF(AND(N63&lt;&gt;0,M63&lt;=5),VLOOKUP(N63,баллы!A$1:F$65,M63+1),0)</f>
        <v>0</v>
      </c>
      <c r="Z63" s="53">
        <f>IF(AND(P63&lt;&gt;0,O63&lt;=5),VLOOKUP(P63,баллы!A$1:F$65,O63+1),0)</f>
        <v>0</v>
      </c>
      <c r="AA63" s="53">
        <f>IF(AND(R63&lt;&gt;0,Q63&lt;=5),VLOOKUP(R63,баллы!A$1:F$65,Q63+1),0)</f>
        <v>0</v>
      </c>
      <c r="AB63" s="55">
        <f t="shared" si="2"/>
        <v>0</v>
      </c>
      <c r="AC63" s="47"/>
    </row>
    <row r="64" spans="1:46" s="50" customFormat="1" x14ac:dyDescent="0.2">
      <c r="A64" s="47"/>
      <c r="B64" s="48" t="s">
        <v>124</v>
      </c>
      <c r="C64" s="49" t="s">
        <v>25</v>
      </c>
      <c r="D64" s="50">
        <v>1995</v>
      </c>
      <c r="E64" s="51"/>
      <c r="F64" s="47">
        <f t="shared" si="0"/>
        <v>0</v>
      </c>
      <c r="G64" s="47"/>
      <c r="H64" s="52"/>
      <c r="I64" s="47"/>
      <c r="J64" s="52"/>
      <c r="K64" s="47"/>
      <c r="L64" s="52"/>
      <c r="M64" s="47"/>
      <c r="N64" s="52"/>
      <c r="O64" s="47"/>
      <c r="P64" s="52"/>
      <c r="Q64" s="47"/>
      <c r="R64" s="52"/>
      <c r="S64" s="53">
        <f>IF(AND(H64&lt;&gt;0,G64&lt;=5),VLOOKUP(H64,баллы!A$1:F$65,G64+1),0)</f>
        <v>0</v>
      </c>
      <c r="T64" s="53">
        <f>IF(AND(J64&lt;&gt;0,I64&lt;=5),VLOOKUP(J64,баллы!A$1:F$65,I64+1),0)</f>
        <v>0</v>
      </c>
      <c r="U64" s="53">
        <f>IF(AND(L64&lt;&gt;0,K64&lt;=5),VLOOKUP(L64,баллы!A$1:F$65,K64+1),0)</f>
        <v>0</v>
      </c>
      <c r="V64" s="54"/>
      <c r="W64" s="54"/>
      <c r="X64" s="54">
        <f t="shared" si="1"/>
        <v>0</v>
      </c>
      <c r="Y64" s="53">
        <f>IF(AND(N64&lt;&gt;0,M64&lt;=5),VLOOKUP(N64,баллы!A$1:F$65,M64+1),0)</f>
        <v>0</v>
      </c>
      <c r="Z64" s="53">
        <f>IF(AND(P64&lt;&gt;0,O64&lt;=5),VLOOKUP(P64,баллы!A$1:F$65,O64+1),0)</f>
        <v>0</v>
      </c>
      <c r="AA64" s="53">
        <f>IF(AND(R64&lt;&gt;0,Q64&lt;=5),VLOOKUP(R64,баллы!A$1:F$65,Q64+1),0)</f>
        <v>0</v>
      </c>
      <c r="AB64" s="55">
        <f t="shared" si="2"/>
        <v>0</v>
      </c>
      <c r="AC64" s="47"/>
      <c r="AD64" s="56"/>
    </row>
    <row r="65" spans="1:30" s="50" customFormat="1" x14ac:dyDescent="0.2">
      <c r="A65" s="47"/>
      <c r="B65" s="48" t="s">
        <v>298</v>
      </c>
      <c r="C65" s="50" t="s">
        <v>25</v>
      </c>
      <c r="E65" s="57"/>
      <c r="F65" s="47">
        <f t="shared" si="0"/>
        <v>0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53">
        <f>IF(AND(H65&lt;&gt;0,G65&lt;=5),VLOOKUP(H65,баллы!A$1:F$65,G65+1),0)</f>
        <v>0</v>
      </c>
      <c r="T65" s="53">
        <f>IF(AND(J65&lt;&gt;0,I65&lt;=5),VLOOKUP(J65,баллы!A$1:F$65,I65+1),0)</f>
        <v>0</v>
      </c>
      <c r="U65" s="53">
        <f>IF(AND(L65&lt;&gt;0,K65&lt;=5),VLOOKUP(L65,баллы!A$1:F$65,K65+1),0)</f>
        <v>0</v>
      </c>
      <c r="V65" s="54"/>
      <c r="W65" s="54"/>
      <c r="X65" s="54">
        <f t="shared" si="1"/>
        <v>0</v>
      </c>
      <c r="Y65" s="53">
        <f>IF(AND(N65&lt;&gt;0,M65&lt;=5),VLOOKUP(N65,баллы!A$1:F$65,M65+1),0)</f>
        <v>0</v>
      </c>
      <c r="Z65" s="53">
        <f>IF(AND(P65&lt;&gt;0,O65&lt;=5),VLOOKUP(P65,баллы!A$1:F$65,O65+1),0)</f>
        <v>0</v>
      </c>
      <c r="AA65" s="53">
        <f>IF(AND(R65&lt;&gt;0,Q65&lt;=5),VLOOKUP(R65,баллы!A$1:F$65,Q65+1),0)</f>
        <v>0</v>
      </c>
      <c r="AB65" s="55">
        <f t="shared" si="2"/>
        <v>0</v>
      </c>
      <c r="AC65" s="47"/>
      <c r="AD65" s="56"/>
    </row>
    <row r="66" spans="1:30" s="50" customFormat="1" x14ac:dyDescent="0.2">
      <c r="A66" s="47"/>
      <c r="B66" s="48" t="s">
        <v>299</v>
      </c>
      <c r="C66" s="50" t="s">
        <v>25</v>
      </c>
      <c r="E66" s="57"/>
      <c r="F66" s="47">
        <f t="shared" si="0"/>
        <v>0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53">
        <f>IF(AND(H66&lt;&gt;0,G66&lt;=5),VLOOKUP(H66,баллы!A$1:F$65,G66+1),0)</f>
        <v>0</v>
      </c>
      <c r="T66" s="53">
        <f>IF(AND(J66&lt;&gt;0,I66&lt;=5),VLOOKUP(J66,баллы!A$1:F$65,I66+1),0)</f>
        <v>0</v>
      </c>
      <c r="U66" s="53">
        <f>IF(AND(L66&lt;&gt;0,K66&lt;=5),VLOOKUP(L66,баллы!A$1:F$65,K66+1),0)</f>
        <v>0</v>
      </c>
      <c r="V66" s="54"/>
      <c r="W66" s="54"/>
      <c r="X66" s="54">
        <f t="shared" si="1"/>
        <v>0</v>
      </c>
      <c r="Y66" s="53">
        <f>IF(AND(N66&lt;&gt;0,M66&lt;=5),VLOOKUP(N66,баллы!A$1:F$65,M66+1),0)</f>
        <v>0</v>
      </c>
      <c r="Z66" s="53">
        <f>IF(AND(P66&lt;&gt;0,O66&lt;=5),VLOOKUP(P66,баллы!A$1:F$65,O66+1),0)</f>
        <v>0</v>
      </c>
      <c r="AA66" s="53">
        <f>IF(AND(R66&lt;&gt;0,Q66&lt;=5),VLOOKUP(R66,баллы!A$1:F$65,Q66+1),0)</f>
        <v>0</v>
      </c>
      <c r="AB66" s="55">
        <f t="shared" si="2"/>
        <v>0</v>
      </c>
      <c r="AC66" s="47"/>
      <c r="AD66" s="56"/>
    </row>
    <row r="67" spans="1:30" s="50" customFormat="1" x14ac:dyDescent="0.2">
      <c r="A67" s="47"/>
      <c r="B67" s="48" t="s">
        <v>53</v>
      </c>
      <c r="C67" s="49" t="s">
        <v>54</v>
      </c>
      <c r="D67" s="50">
        <v>1964</v>
      </c>
      <c r="E67" s="51"/>
      <c r="F67" s="47">
        <f t="shared" ref="F67:F98" si="3">COUNTA(H67,J67,L67,N67,P67,R67)</f>
        <v>0</v>
      </c>
      <c r="G67" s="47"/>
      <c r="H67" s="52"/>
      <c r="I67" s="47"/>
      <c r="J67" s="52"/>
      <c r="K67" s="47"/>
      <c r="L67" s="52"/>
      <c r="M67" s="47"/>
      <c r="N67" s="52"/>
      <c r="O67" s="47"/>
      <c r="P67" s="52"/>
      <c r="Q67" s="47"/>
      <c r="R67" s="52"/>
      <c r="S67" s="53">
        <f>IF(AND(H67&lt;&gt;0,G67&lt;=5),VLOOKUP(H67,баллы!A$1:F$65,G67+1),0)</f>
        <v>0</v>
      </c>
      <c r="T67" s="53">
        <f>IF(AND(J67&lt;&gt;0,I67&lt;=5),VLOOKUP(J67,баллы!A$1:F$65,I67+1),0)</f>
        <v>0</v>
      </c>
      <c r="U67" s="53">
        <f>IF(AND(L67&lt;&gt;0,K67&lt;=5),VLOOKUP(L67,баллы!A$1:F$65,K67+1),0)</f>
        <v>0</v>
      </c>
      <c r="V67" s="54"/>
      <c r="W67" s="54"/>
      <c r="X67" s="54">
        <f t="shared" ref="X67:X98" si="4">ABS(W67-V67)*5</f>
        <v>0</v>
      </c>
      <c r="Y67" s="53">
        <f>IF(AND(N67&lt;&gt;0,M67&lt;=5),VLOOKUP(N67,баллы!A$1:F$65,M67+1),0)</f>
        <v>0</v>
      </c>
      <c r="Z67" s="53">
        <f>IF(AND(P67&lt;&gt;0,O67&lt;=5),VLOOKUP(P67,баллы!A$1:F$65,O67+1),0)</f>
        <v>0</v>
      </c>
      <c r="AA67" s="53">
        <f>IF(AND(R67&lt;&gt;0,Q67&lt;=5),VLOOKUP(R67,баллы!A$1:F$65,Q67+1),0)</f>
        <v>0</v>
      </c>
      <c r="AB67" s="55">
        <f t="shared" ref="AB67:AB98" si="5">S67+T67+U67+X67+Y67+Z67+AA67</f>
        <v>0</v>
      </c>
      <c r="AC67" s="47"/>
      <c r="AD67" s="56"/>
    </row>
    <row r="68" spans="1:30" s="50" customFormat="1" x14ac:dyDescent="0.2">
      <c r="A68" s="47"/>
      <c r="B68" s="48" t="s">
        <v>5</v>
      </c>
      <c r="C68" s="49" t="s">
        <v>25</v>
      </c>
      <c r="E68" s="51"/>
      <c r="F68" s="47">
        <f t="shared" si="3"/>
        <v>0</v>
      </c>
      <c r="G68" s="47"/>
      <c r="H68" s="52"/>
      <c r="I68" s="47"/>
      <c r="J68" s="52"/>
      <c r="K68" s="47"/>
      <c r="L68" s="52"/>
      <c r="M68" s="47"/>
      <c r="N68" s="52"/>
      <c r="O68" s="47"/>
      <c r="P68" s="52"/>
      <c r="Q68" s="47"/>
      <c r="R68" s="52"/>
      <c r="S68" s="53">
        <f>IF(AND(H68&lt;&gt;0,G68&lt;=5),VLOOKUP(H68,баллы!A$1:F$65,G68+1),0)</f>
        <v>0</v>
      </c>
      <c r="T68" s="53">
        <f>IF(AND(J68&lt;&gt;0,I68&lt;=5),VLOOKUP(J68,баллы!A$1:F$65,I68+1),0)</f>
        <v>0</v>
      </c>
      <c r="U68" s="53">
        <f>IF(AND(L68&lt;&gt;0,K68&lt;=5),VLOOKUP(L68,баллы!A$1:F$65,K68+1),0)</f>
        <v>0</v>
      </c>
      <c r="V68" s="54"/>
      <c r="W68" s="54"/>
      <c r="X68" s="54">
        <f t="shared" si="4"/>
        <v>0</v>
      </c>
      <c r="Y68" s="53">
        <f>IF(AND(N68&lt;&gt;0,M68&lt;=5),VLOOKUP(N68,баллы!A$1:F$65,M68+1),0)</f>
        <v>0</v>
      </c>
      <c r="Z68" s="53">
        <f>IF(AND(P68&lt;&gt;0,O68&lt;=5),VLOOKUP(P68,баллы!A$1:F$65,O68+1),0)</f>
        <v>0</v>
      </c>
      <c r="AA68" s="53">
        <f>IF(AND(R68&lt;&gt;0,Q68&lt;=5),VLOOKUP(R68,баллы!A$1:F$65,Q68+1),0)</f>
        <v>0</v>
      </c>
      <c r="AB68" s="55">
        <f t="shared" si="5"/>
        <v>0</v>
      </c>
      <c r="AC68" s="47"/>
      <c r="AD68" s="56"/>
    </row>
    <row r="69" spans="1:30" s="50" customFormat="1" x14ac:dyDescent="0.2">
      <c r="A69" s="47"/>
      <c r="B69" s="48" t="s">
        <v>160</v>
      </c>
      <c r="C69" s="49" t="s">
        <v>25</v>
      </c>
      <c r="D69" s="50">
        <v>1983</v>
      </c>
      <c r="E69" s="51"/>
      <c r="F69" s="47">
        <f t="shared" si="3"/>
        <v>0</v>
      </c>
      <c r="G69" s="47"/>
      <c r="H69" s="52"/>
      <c r="I69" s="47"/>
      <c r="J69" s="52"/>
      <c r="K69" s="47"/>
      <c r="L69" s="52"/>
      <c r="M69" s="47"/>
      <c r="N69" s="52"/>
      <c r="O69" s="47"/>
      <c r="P69" s="52"/>
      <c r="Q69" s="47"/>
      <c r="R69" s="52"/>
      <c r="S69" s="53">
        <f>IF(AND(H69&lt;&gt;0,G69&lt;=5),VLOOKUP(H69,баллы!A$1:F$65,G69+1),0)</f>
        <v>0</v>
      </c>
      <c r="T69" s="53">
        <f>IF(AND(J69&lt;&gt;0,I69&lt;=5),VLOOKUP(J69,баллы!A$1:F$65,I69+1),0)</f>
        <v>0</v>
      </c>
      <c r="U69" s="53">
        <f>IF(AND(L69&lt;&gt;0,K69&lt;=5),VLOOKUP(L69,баллы!A$1:F$65,K69+1),0)</f>
        <v>0</v>
      </c>
      <c r="V69" s="54"/>
      <c r="W69" s="54"/>
      <c r="X69" s="54">
        <f t="shared" si="4"/>
        <v>0</v>
      </c>
      <c r="Y69" s="53">
        <f>IF(AND(N69&lt;&gt;0,M69&lt;=5),VLOOKUP(N69,баллы!A$1:F$65,M69+1),0)</f>
        <v>0</v>
      </c>
      <c r="Z69" s="53">
        <f>IF(AND(P69&lt;&gt;0,O69&lt;=5),VLOOKUP(P69,баллы!A$1:F$65,O69+1),0)</f>
        <v>0</v>
      </c>
      <c r="AA69" s="53">
        <f>IF(AND(R69&lt;&gt;0,Q69&lt;=5),VLOOKUP(R69,баллы!A$1:F$65,Q69+1),0)</f>
        <v>0</v>
      </c>
      <c r="AB69" s="55">
        <f t="shared" si="5"/>
        <v>0</v>
      </c>
      <c r="AC69" s="47"/>
      <c r="AD69" s="56"/>
    </row>
    <row r="70" spans="1:30" s="50" customFormat="1" x14ac:dyDescent="0.2">
      <c r="A70" s="47"/>
      <c r="B70" s="48" t="s">
        <v>96</v>
      </c>
      <c r="C70" s="49" t="s">
        <v>25</v>
      </c>
      <c r="D70" s="50">
        <v>1992</v>
      </c>
      <c r="E70" s="51"/>
      <c r="F70" s="47">
        <f t="shared" si="3"/>
        <v>0</v>
      </c>
      <c r="G70" s="47"/>
      <c r="H70" s="52"/>
      <c r="I70" s="47"/>
      <c r="J70" s="52"/>
      <c r="K70" s="47"/>
      <c r="L70" s="52"/>
      <c r="M70" s="47"/>
      <c r="N70" s="52"/>
      <c r="O70" s="47"/>
      <c r="P70" s="52"/>
      <c r="Q70" s="47"/>
      <c r="R70" s="52"/>
      <c r="S70" s="53">
        <f>IF(AND(H70&lt;&gt;0,G70&lt;=5),VLOOKUP(H70,баллы!A$1:F$65,G70+1),0)</f>
        <v>0</v>
      </c>
      <c r="T70" s="53">
        <f>IF(AND(J70&lt;&gt;0,I70&lt;=5),VLOOKUP(J70,баллы!A$1:F$65,I70+1),0)</f>
        <v>0</v>
      </c>
      <c r="U70" s="53">
        <f>IF(AND(L70&lt;&gt;0,K70&lt;=5),VLOOKUP(L70,баллы!A$1:F$65,K70+1),0)</f>
        <v>0</v>
      </c>
      <c r="V70" s="54"/>
      <c r="W70" s="54"/>
      <c r="X70" s="54">
        <f t="shared" si="4"/>
        <v>0</v>
      </c>
      <c r="Y70" s="53">
        <f>IF(AND(N70&lt;&gt;0,M70&lt;=5),VLOOKUP(N70,баллы!A$1:F$65,M70+1),0)</f>
        <v>0</v>
      </c>
      <c r="Z70" s="53">
        <f>IF(AND(P70&lt;&gt;0,O70&lt;=5),VLOOKUP(P70,баллы!A$1:F$65,O70+1),0)</f>
        <v>0</v>
      </c>
      <c r="AA70" s="53">
        <f>IF(AND(R70&lt;&gt;0,Q70&lt;=5),VLOOKUP(R70,баллы!A$1:F$65,Q70+1),0)</f>
        <v>0</v>
      </c>
      <c r="AB70" s="55">
        <f t="shared" si="5"/>
        <v>0</v>
      </c>
      <c r="AC70" s="47"/>
      <c r="AD70" s="56"/>
    </row>
    <row r="71" spans="1:30" s="50" customFormat="1" x14ac:dyDescent="0.2">
      <c r="A71" s="47"/>
      <c r="B71" s="48" t="s">
        <v>97</v>
      </c>
      <c r="C71" s="49" t="s">
        <v>25</v>
      </c>
      <c r="D71" s="50">
        <v>1992</v>
      </c>
      <c r="E71" s="51"/>
      <c r="F71" s="47">
        <f t="shared" si="3"/>
        <v>0</v>
      </c>
      <c r="G71" s="47"/>
      <c r="H71" s="52"/>
      <c r="I71" s="47"/>
      <c r="J71" s="52"/>
      <c r="K71" s="47"/>
      <c r="L71" s="52"/>
      <c r="M71" s="47"/>
      <c r="N71" s="52"/>
      <c r="O71" s="47"/>
      <c r="P71" s="52"/>
      <c r="Q71" s="47"/>
      <c r="R71" s="52"/>
      <c r="S71" s="53">
        <f>IF(AND(H71&lt;&gt;0,G71&lt;=5),VLOOKUP(H71,баллы!A$1:F$65,G71+1),0)</f>
        <v>0</v>
      </c>
      <c r="T71" s="53">
        <f>IF(AND(J71&lt;&gt;0,I71&lt;=5),VLOOKUP(J71,баллы!A$1:F$65,I71+1),0)</f>
        <v>0</v>
      </c>
      <c r="U71" s="53">
        <f>IF(AND(L71&lt;&gt;0,K71&lt;=5),VLOOKUP(L71,баллы!A$1:F$65,K71+1),0)</f>
        <v>0</v>
      </c>
      <c r="V71" s="54"/>
      <c r="W71" s="54"/>
      <c r="X71" s="54">
        <f t="shared" si="4"/>
        <v>0</v>
      </c>
      <c r="Y71" s="53">
        <f>IF(AND(N71&lt;&gt;0,M71&lt;=5),VLOOKUP(N71,баллы!A$1:F$65,M71+1),0)</f>
        <v>0</v>
      </c>
      <c r="Z71" s="53">
        <f>IF(AND(P71&lt;&gt;0,O71&lt;=5),VLOOKUP(P71,баллы!A$1:F$65,O71+1),0)</f>
        <v>0</v>
      </c>
      <c r="AA71" s="53">
        <f>IF(AND(R71&lt;&gt;0,Q71&lt;=5),VLOOKUP(R71,баллы!A$1:F$65,Q71+1),0)</f>
        <v>0</v>
      </c>
      <c r="AB71" s="55">
        <f t="shared" si="5"/>
        <v>0</v>
      </c>
      <c r="AC71" s="47"/>
      <c r="AD71" s="56"/>
    </row>
    <row r="72" spans="1:30" s="50" customFormat="1" x14ac:dyDescent="0.2">
      <c r="A72" s="47"/>
      <c r="B72" s="48" t="s">
        <v>33</v>
      </c>
      <c r="C72" s="49" t="s">
        <v>29</v>
      </c>
      <c r="E72" s="51"/>
      <c r="F72" s="47">
        <f t="shared" si="3"/>
        <v>0</v>
      </c>
      <c r="G72" s="47"/>
      <c r="H72" s="52"/>
      <c r="I72" s="47"/>
      <c r="J72" s="52"/>
      <c r="K72" s="47"/>
      <c r="L72" s="52"/>
      <c r="M72" s="47"/>
      <c r="N72" s="52"/>
      <c r="O72" s="47"/>
      <c r="P72" s="52"/>
      <c r="Q72" s="47"/>
      <c r="R72" s="52"/>
      <c r="S72" s="53">
        <f>IF(AND(H72&lt;&gt;0,G72&lt;=5),VLOOKUP(H72,баллы!A$1:F$65,G72+1),0)</f>
        <v>0</v>
      </c>
      <c r="T72" s="53">
        <f>IF(AND(J72&lt;&gt;0,I72&lt;=5),VLOOKUP(J72,баллы!A$1:F$65,I72+1),0)</f>
        <v>0</v>
      </c>
      <c r="U72" s="53">
        <f>IF(AND(L72&lt;&gt;0,K72&lt;=5),VLOOKUP(L72,баллы!A$1:F$65,K72+1),0)</f>
        <v>0</v>
      </c>
      <c r="V72" s="54"/>
      <c r="W72" s="54"/>
      <c r="X72" s="54">
        <f t="shared" si="4"/>
        <v>0</v>
      </c>
      <c r="Y72" s="53">
        <f>IF(AND(N72&lt;&gt;0,M72&lt;=5),VLOOKUP(N72,баллы!A$1:F$65,M72+1),0)</f>
        <v>0</v>
      </c>
      <c r="Z72" s="53">
        <f>IF(AND(P72&lt;&gt;0,O72&lt;=5),VLOOKUP(P72,баллы!A$1:F$65,O72+1),0)</f>
        <v>0</v>
      </c>
      <c r="AA72" s="53">
        <f>IF(AND(R72&lt;&gt;0,Q72&lt;=5),VLOOKUP(R72,баллы!A$1:F$65,Q72+1),0)</f>
        <v>0</v>
      </c>
      <c r="AB72" s="55">
        <f t="shared" si="5"/>
        <v>0</v>
      </c>
      <c r="AC72" s="47"/>
      <c r="AD72" s="56"/>
    </row>
    <row r="73" spans="1:30" s="50" customFormat="1" x14ac:dyDescent="0.2">
      <c r="A73" s="47"/>
      <c r="B73" s="48" t="s">
        <v>143</v>
      </c>
      <c r="C73" s="49" t="s">
        <v>29</v>
      </c>
      <c r="D73" s="50">
        <v>1991</v>
      </c>
      <c r="E73" s="51"/>
      <c r="F73" s="47">
        <f t="shared" si="3"/>
        <v>0</v>
      </c>
      <c r="G73" s="47"/>
      <c r="H73" s="52"/>
      <c r="I73" s="47"/>
      <c r="J73" s="52"/>
      <c r="K73" s="47"/>
      <c r="L73" s="52"/>
      <c r="M73" s="47"/>
      <c r="N73" s="52"/>
      <c r="O73" s="47"/>
      <c r="P73" s="52"/>
      <c r="Q73" s="47"/>
      <c r="R73" s="52"/>
      <c r="S73" s="53">
        <f>IF(AND(H73&lt;&gt;0,G73&lt;=5),VLOOKUP(H73,баллы!A$1:F$65,G73+1),0)</f>
        <v>0</v>
      </c>
      <c r="T73" s="53">
        <f>IF(AND(J73&lt;&gt;0,I73&lt;=5),VLOOKUP(J73,баллы!A$1:F$65,I73+1),0)</f>
        <v>0</v>
      </c>
      <c r="U73" s="53">
        <f>IF(AND(L73&lt;&gt;0,K73&lt;=5),VLOOKUP(L73,баллы!A$1:F$65,K73+1),0)</f>
        <v>0</v>
      </c>
      <c r="V73" s="54"/>
      <c r="W73" s="54"/>
      <c r="X73" s="54">
        <f t="shared" si="4"/>
        <v>0</v>
      </c>
      <c r="Y73" s="53">
        <f>IF(AND(N73&lt;&gt;0,M73&lt;=5),VLOOKUP(N73,баллы!A$1:F$65,M73+1),0)</f>
        <v>0</v>
      </c>
      <c r="Z73" s="53">
        <f>IF(AND(P73&lt;&gt;0,O73&lt;=5),VLOOKUP(P73,баллы!A$1:F$65,O73+1),0)</f>
        <v>0</v>
      </c>
      <c r="AA73" s="53">
        <f>IF(AND(R73&lt;&gt;0,Q73&lt;=5),VLOOKUP(R73,баллы!A$1:F$65,Q73+1),0)</f>
        <v>0</v>
      </c>
      <c r="AB73" s="55">
        <f t="shared" si="5"/>
        <v>0</v>
      </c>
      <c r="AC73" s="47"/>
      <c r="AD73" s="56"/>
    </row>
    <row r="74" spans="1:30" s="50" customFormat="1" x14ac:dyDescent="0.2">
      <c r="A74" s="47"/>
      <c r="B74" s="48" t="s">
        <v>18</v>
      </c>
      <c r="C74" s="49" t="s">
        <v>26</v>
      </c>
      <c r="D74" s="50">
        <v>1970</v>
      </c>
      <c r="E74" s="51"/>
      <c r="F74" s="47">
        <f t="shared" si="3"/>
        <v>0</v>
      </c>
      <c r="G74" s="47"/>
      <c r="H74" s="52"/>
      <c r="I74" s="47"/>
      <c r="J74" s="52"/>
      <c r="K74" s="47"/>
      <c r="L74" s="52"/>
      <c r="M74" s="47"/>
      <c r="N74" s="52"/>
      <c r="O74" s="47"/>
      <c r="P74" s="52"/>
      <c r="Q74" s="47"/>
      <c r="R74" s="52"/>
      <c r="S74" s="53">
        <f>IF(AND(H74&lt;&gt;0,G74&lt;=5),VLOOKUP(H74,баллы!A$1:F$65,G74+1),0)</f>
        <v>0</v>
      </c>
      <c r="T74" s="53">
        <f>IF(AND(J74&lt;&gt;0,I74&lt;=5),VLOOKUP(J74,баллы!A$1:F$65,I74+1),0)</f>
        <v>0</v>
      </c>
      <c r="U74" s="53">
        <f>IF(AND(L74&lt;&gt;0,K74&lt;=5),VLOOKUP(L74,баллы!A$1:F$65,K74+1),0)</f>
        <v>0</v>
      </c>
      <c r="V74" s="54"/>
      <c r="W74" s="54"/>
      <c r="X74" s="54">
        <f t="shared" si="4"/>
        <v>0</v>
      </c>
      <c r="Y74" s="53">
        <f>IF(AND(N74&lt;&gt;0,M74&lt;=5),VLOOKUP(N74,баллы!A$1:F$65,M74+1),0)</f>
        <v>0</v>
      </c>
      <c r="Z74" s="53">
        <f>IF(AND(P74&lt;&gt;0,O74&lt;=5),VLOOKUP(P74,баллы!A$1:F$65,O74+1),0)</f>
        <v>0</v>
      </c>
      <c r="AA74" s="53">
        <f>IF(AND(R74&lt;&gt;0,Q74&lt;=5),VLOOKUP(R74,баллы!A$1:F$65,Q74+1),0)</f>
        <v>0</v>
      </c>
      <c r="AB74" s="55">
        <f t="shared" si="5"/>
        <v>0</v>
      </c>
      <c r="AC74" s="47"/>
      <c r="AD74" s="56"/>
    </row>
    <row r="75" spans="1:30" s="50" customFormat="1" x14ac:dyDescent="0.2">
      <c r="A75" s="47"/>
      <c r="B75" s="48" t="s">
        <v>99</v>
      </c>
      <c r="C75" s="49" t="s">
        <v>26</v>
      </c>
      <c r="D75" s="50">
        <v>1971</v>
      </c>
      <c r="E75" s="51"/>
      <c r="F75" s="47">
        <f t="shared" si="3"/>
        <v>0</v>
      </c>
      <c r="G75" s="47"/>
      <c r="H75" s="52"/>
      <c r="I75" s="47"/>
      <c r="J75" s="52"/>
      <c r="K75" s="47"/>
      <c r="L75" s="52"/>
      <c r="M75" s="47"/>
      <c r="N75" s="52"/>
      <c r="O75" s="47"/>
      <c r="P75" s="52"/>
      <c r="Q75" s="47"/>
      <c r="R75" s="52"/>
      <c r="S75" s="53">
        <f>IF(AND(H75&lt;&gt;0,G75&lt;=5),VLOOKUP(H75,баллы!A$1:F$65,G75+1),0)</f>
        <v>0</v>
      </c>
      <c r="T75" s="53">
        <f>IF(AND(J75&lt;&gt;0,I75&lt;=5),VLOOKUP(J75,баллы!A$1:F$65,I75+1),0)</f>
        <v>0</v>
      </c>
      <c r="U75" s="53">
        <f>IF(AND(L75&lt;&gt;0,K75&lt;=5),VLOOKUP(L75,баллы!A$1:F$65,K75+1),0)</f>
        <v>0</v>
      </c>
      <c r="V75" s="54"/>
      <c r="W75" s="54"/>
      <c r="X75" s="54">
        <f t="shared" si="4"/>
        <v>0</v>
      </c>
      <c r="Y75" s="53">
        <f>IF(AND(N75&lt;&gt;0,M75&lt;=5),VLOOKUP(N75,баллы!A$1:F$65,M75+1),0)</f>
        <v>0</v>
      </c>
      <c r="Z75" s="53">
        <f>IF(AND(P75&lt;&gt;0,O75&lt;=5),VLOOKUP(P75,баллы!A$1:F$65,O75+1),0)</f>
        <v>0</v>
      </c>
      <c r="AA75" s="53">
        <f>IF(AND(R75&lt;&gt;0,Q75&lt;=5),VLOOKUP(R75,баллы!A$1:F$65,Q75+1),0)</f>
        <v>0</v>
      </c>
      <c r="AB75" s="55">
        <f t="shared" si="5"/>
        <v>0</v>
      </c>
      <c r="AC75" s="47"/>
      <c r="AD75" s="56"/>
    </row>
    <row r="76" spans="1:30" s="50" customFormat="1" x14ac:dyDescent="0.2">
      <c r="A76" s="47"/>
      <c r="B76" s="48" t="s">
        <v>154</v>
      </c>
      <c r="C76" s="49" t="s">
        <v>155</v>
      </c>
      <c r="D76" s="50">
        <v>1977</v>
      </c>
      <c r="E76" s="51"/>
      <c r="F76" s="47">
        <f t="shared" si="3"/>
        <v>0</v>
      </c>
      <c r="G76" s="47"/>
      <c r="H76" s="52"/>
      <c r="I76" s="47"/>
      <c r="J76" s="52"/>
      <c r="K76" s="47"/>
      <c r="L76" s="52"/>
      <c r="M76" s="47"/>
      <c r="N76" s="52"/>
      <c r="O76" s="47"/>
      <c r="P76" s="52"/>
      <c r="Q76" s="47"/>
      <c r="R76" s="52"/>
      <c r="S76" s="53">
        <f>IF(AND(H76&lt;&gt;0,G76&lt;=5),VLOOKUP(H76,баллы!A$1:F$65,G76+1),0)</f>
        <v>0</v>
      </c>
      <c r="T76" s="53">
        <f>IF(AND(J76&lt;&gt;0,I76&lt;=5),VLOOKUP(J76,баллы!A$1:F$65,I76+1),0)</f>
        <v>0</v>
      </c>
      <c r="U76" s="53">
        <f>IF(AND(L76&lt;&gt;0,K76&lt;=5),VLOOKUP(L76,баллы!A$1:F$65,K76+1),0)</f>
        <v>0</v>
      </c>
      <c r="V76" s="54"/>
      <c r="W76" s="54"/>
      <c r="X76" s="54">
        <f t="shared" si="4"/>
        <v>0</v>
      </c>
      <c r="Y76" s="53">
        <f>IF(AND(N76&lt;&gt;0,M76&lt;=5),VLOOKUP(N76,баллы!A$1:F$65,M76+1),0)</f>
        <v>0</v>
      </c>
      <c r="Z76" s="53">
        <f>IF(AND(P76&lt;&gt;0,O76&lt;=5),VLOOKUP(P76,баллы!A$1:F$65,O76+1),0)</f>
        <v>0</v>
      </c>
      <c r="AA76" s="53">
        <f>IF(AND(R76&lt;&gt;0,Q76&lt;=5),VLOOKUP(R76,баллы!A$1:F$65,Q76+1),0)</f>
        <v>0</v>
      </c>
      <c r="AB76" s="55">
        <f t="shared" si="5"/>
        <v>0</v>
      </c>
      <c r="AC76" s="47"/>
      <c r="AD76" s="56"/>
    </row>
    <row r="77" spans="1:30" s="50" customFormat="1" x14ac:dyDescent="0.2">
      <c r="A77" s="47"/>
      <c r="B77" s="48" t="s">
        <v>58</v>
      </c>
      <c r="C77" s="49" t="s">
        <v>25</v>
      </c>
      <c r="D77" s="50">
        <v>1971</v>
      </c>
      <c r="E77" s="51"/>
      <c r="F77" s="47">
        <f t="shared" si="3"/>
        <v>0</v>
      </c>
      <c r="G77" s="47"/>
      <c r="H77" s="52"/>
      <c r="I77" s="47"/>
      <c r="J77" s="52"/>
      <c r="K77" s="47"/>
      <c r="L77" s="52"/>
      <c r="M77" s="47"/>
      <c r="N77" s="52"/>
      <c r="O77" s="47"/>
      <c r="P77" s="52"/>
      <c r="Q77" s="47"/>
      <c r="R77" s="52"/>
      <c r="S77" s="53">
        <f>IF(AND(H77&lt;&gt;0,G77&lt;=5),VLOOKUP(H77,баллы!A$1:F$65,G77+1),0)</f>
        <v>0</v>
      </c>
      <c r="T77" s="53">
        <f>IF(AND(J77&lt;&gt;0,I77&lt;=5),VLOOKUP(J77,баллы!A$1:F$65,I77+1),0)</f>
        <v>0</v>
      </c>
      <c r="U77" s="53">
        <f>IF(AND(L77&lt;&gt;0,K77&lt;=5),VLOOKUP(L77,баллы!A$1:F$65,K77+1),0)</f>
        <v>0</v>
      </c>
      <c r="V77" s="54"/>
      <c r="W77" s="54"/>
      <c r="X77" s="54">
        <f t="shared" si="4"/>
        <v>0</v>
      </c>
      <c r="Y77" s="53">
        <f>IF(AND(N77&lt;&gt;0,M77&lt;=5),VLOOKUP(N77,баллы!A$1:F$65,M77+1),0)</f>
        <v>0</v>
      </c>
      <c r="Z77" s="53">
        <f>IF(AND(P77&lt;&gt;0,O77&lt;=5),VLOOKUP(P77,баллы!A$1:F$65,O77+1),0)</f>
        <v>0</v>
      </c>
      <c r="AA77" s="53">
        <f>IF(AND(R77&lt;&gt;0,Q77&lt;=5),VLOOKUP(R77,баллы!A$1:F$65,Q77+1),0)</f>
        <v>0</v>
      </c>
      <c r="AB77" s="55">
        <f t="shared" si="5"/>
        <v>0</v>
      </c>
      <c r="AC77" s="47"/>
      <c r="AD77" s="56"/>
    </row>
    <row r="78" spans="1:30" s="50" customFormat="1" x14ac:dyDescent="0.2">
      <c r="A78" s="47"/>
      <c r="B78" s="48" t="s">
        <v>15</v>
      </c>
      <c r="C78" s="49" t="s">
        <v>27</v>
      </c>
      <c r="D78" s="50">
        <v>1967</v>
      </c>
      <c r="E78" s="51"/>
      <c r="F78" s="47">
        <f t="shared" si="3"/>
        <v>0</v>
      </c>
      <c r="G78" s="47"/>
      <c r="H78" s="52"/>
      <c r="I78" s="47"/>
      <c r="J78" s="52"/>
      <c r="K78" s="47"/>
      <c r="L78" s="52"/>
      <c r="M78" s="47"/>
      <c r="N78" s="52"/>
      <c r="O78" s="47"/>
      <c r="P78" s="52"/>
      <c r="Q78" s="47"/>
      <c r="R78" s="52"/>
      <c r="S78" s="53">
        <f>IF(AND(H78&lt;&gt;0,G78&lt;=5),VLOOKUP(H78,баллы!A$1:F$65,G78+1),0)</f>
        <v>0</v>
      </c>
      <c r="T78" s="53">
        <f>IF(AND(J78&lt;&gt;0,I78&lt;=5),VLOOKUP(J78,баллы!A$1:F$65,I78+1),0)</f>
        <v>0</v>
      </c>
      <c r="U78" s="53">
        <f>IF(AND(L78&lt;&gt;0,K78&lt;=5),VLOOKUP(L78,баллы!A$1:F$65,K78+1),0)</f>
        <v>0</v>
      </c>
      <c r="V78" s="54"/>
      <c r="W78" s="54"/>
      <c r="X78" s="54">
        <f t="shared" si="4"/>
        <v>0</v>
      </c>
      <c r="Y78" s="53">
        <f>IF(AND(N78&lt;&gt;0,M78&lt;=5),VLOOKUP(N78,баллы!A$1:F$65,M78+1),0)</f>
        <v>0</v>
      </c>
      <c r="Z78" s="53">
        <f>IF(AND(P78&lt;&gt;0,O78&lt;=5),VLOOKUP(P78,баллы!A$1:F$65,O78+1),0)</f>
        <v>0</v>
      </c>
      <c r="AA78" s="53">
        <f>IF(AND(R78&lt;&gt;0,Q78&lt;=5),VLOOKUP(R78,баллы!A$1:F$65,Q78+1),0)</f>
        <v>0</v>
      </c>
      <c r="AB78" s="55">
        <f t="shared" si="5"/>
        <v>0</v>
      </c>
      <c r="AC78" s="47"/>
      <c r="AD78" s="56"/>
    </row>
    <row r="79" spans="1:30" s="50" customFormat="1" x14ac:dyDescent="0.2">
      <c r="A79" s="47"/>
      <c r="B79" s="48" t="s">
        <v>179</v>
      </c>
      <c r="C79" s="49" t="s">
        <v>25</v>
      </c>
      <c r="D79" s="50">
        <v>1977</v>
      </c>
      <c r="E79" s="51"/>
      <c r="F79" s="47">
        <f t="shared" si="3"/>
        <v>0</v>
      </c>
      <c r="G79" s="47"/>
      <c r="H79" s="52"/>
      <c r="I79" s="47"/>
      <c r="J79" s="52"/>
      <c r="K79" s="47"/>
      <c r="L79" s="52"/>
      <c r="M79" s="47"/>
      <c r="N79" s="52"/>
      <c r="O79" s="47"/>
      <c r="P79" s="52"/>
      <c r="Q79" s="47"/>
      <c r="R79" s="52"/>
      <c r="S79" s="53">
        <f>IF(AND(H79&lt;&gt;0,G79&lt;=5),VLOOKUP(H79,баллы!A$1:F$65,G79+1),0)</f>
        <v>0</v>
      </c>
      <c r="T79" s="53">
        <f>IF(AND(J79&lt;&gt;0,I79&lt;=5),VLOOKUP(J79,баллы!A$1:F$65,I79+1),0)</f>
        <v>0</v>
      </c>
      <c r="U79" s="53">
        <f>IF(AND(L79&lt;&gt;0,K79&lt;=5),VLOOKUP(L79,баллы!A$1:F$65,K79+1),0)</f>
        <v>0</v>
      </c>
      <c r="V79" s="54"/>
      <c r="W79" s="54"/>
      <c r="X79" s="54">
        <f t="shared" si="4"/>
        <v>0</v>
      </c>
      <c r="Y79" s="53">
        <f>IF(AND(N79&lt;&gt;0,M79&lt;=5),VLOOKUP(N79,баллы!A$1:F$65,M79+1),0)</f>
        <v>0</v>
      </c>
      <c r="Z79" s="53">
        <f>IF(AND(P79&lt;&gt;0,O79&lt;=5),VLOOKUP(P79,баллы!A$1:F$65,O79+1),0)</f>
        <v>0</v>
      </c>
      <c r="AA79" s="53">
        <f>IF(AND(R79&lt;&gt;0,Q79&lt;=5),VLOOKUP(R79,баллы!A$1:F$65,Q79+1),0)</f>
        <v>0</v>
      </c>
      <c r="AB79" s="55">
        <f t="shared" si="5"/>
        <v>0</v>
      </c>
      <c r="AC79" s="47"/>
      <c r="AD79" s="56"/>
    </row>
    <row r="80" spans="1:30" s="50" customFormat="1" x14ac:dyDescent="0.2">
      <c r="A80" s="47"/>
      <c r="B80" s="48" t="s">
        <v>38</v>
      </c>
      <c r="C80" s="49" t="s">
        <v>26</v>
      </c>
      <c r="E80" s="51"/>
      <c r="F80" s="47">
        <f t="shared" si="3"/>
        <v>0</v>
      </c>
      <c r="G80" s="47"/>
      <c r="H80" s="52"/>
      <c r="I80" s="47"/>
      <c r="J80" s="52"/>
      <c r="K80" s="47"/>
      <c r="L80" s="52"/>
      <c r="M80" s="47"/>
      <c r="N80" s="52"/>
      <c r="O80" s="47"/>
      <c r="P80" s="52"/>
      <c r="Q80" s="47"/>
      <c r="R80" s="52"/>
      <c r="S80" s="53">
        <f>IF(AND(H80&lt;&gt;0,G80&lt;=5),VLOOKUP(H80,баллы!A$1:F$65,G80+1),0)</f>
        <v>0</v>
      </c>
      <c r="T80" s="53">
        <f>IF(AND(J80&lt;&gt;0,I80&lt;=5),VLOOKUP(J80,баллы!A$1:F$65,I80+1),0)</f>
        <v>0</v>
      </c>
      <c r="U80" s="53">
        <f>IF(AND(L80&lt;&gt;0,K80&lt;=5),VLOOKUP(L80,баллы!A$1:F$65,K80+1),0)</f>
        <v>0</v>
      </c>
      <c r="V80" s="54"/>
      <c r="W80" s="54"/>
      <c r="X80" s="54">
        <f t="shared" si="4"/>
        <v>0</v>
      </c>
      <c r="Y80" s="53">
        <f>IF(AND(N80&lt;&gt;0,M80&lt;=5),VLOOKUP(N80,баллы!A$1:F$65,M80+1),0)</f>
        <v>0</v>
      </c>
      <c r="Z80" s="53">
        <f>IF(AND(P80&lt;&gt;0,O80&lt;=5),VLOOKUP(P80,баллы!A$1:F$65,O80+1),0)</f>
        <v>0</v>
      </c>
      <c r="AA80" s="53">
        <f>IF(AND(R80&lt;&gt;0,Q80&lt;=5),VLOOKUP(R80,баллы!A$1:F$65,Q80+1),0)</f>
        <v>0</v>
      </c>
      <c r="AB80" s="55">
        <f t="shared" si="5"/>
        <v>0</v>
      </c>
      <c r="AC80" s="47"/>
      <c r="AD80" s="56"/>
    </row>
    <row r="81" spans="1:46" s="50" customFormat="1" x14ac:dyDescent="0.2">
      <c r="A81" s="47"/>
      <c r="B81" s="48" t="s">
        <v>153</v>
      </c>
      <c r="C81" s="49" t="s">
        <v>26</v>
      </c>
      <c r="D81" s="50">
        <v>1957</v>
      </c>
      <c r="E81" s="51"/>
      <c r="F81" s="47">
        <f t="shared" si="3"/>
        <v>0</v>
      </c>
      <c r="G81" s="47"/>
      <c r="H81" s="52"/>
      <c r="I81" s="47"/>
      <c r="J81" s="52"/>
      <c r="K81" s="47"/>
      <c r="L81" s="52"/>
      <c r="M81" s="47"/>
      <c r="N81" s="52"/>
      <c r="O81" s="47"/>
      <c r="P81" s="52"/>
      <c r="Q81" s="47"/>
      <c r="R81" s="52"/>
      <c r="S81" s="53">
        <f>IF(AND(H81&lt;&gt;0,G81&lt;=5),VLOOKUP(H81,баллы!A$1:F$65,G81+1),0)</f>
        <v>0</v>
      </c>
      <c r="T81" s="53">
        <f>IF(AND(J81&lt;&gt;0,I81&lt;=5),VLOOKUP(J81,баллы!A$1:F$65,I81+1),0)</f>
        <v>0</v>
      </c>
      <c r="U81" s="53">
        <f>IF(AND(L81&lt;&gt;0,K81&lt;=5),VLOOKUP(L81,баллы!A$1:F$65,K81+1),0)</f>
        <v>0</v>
      </c>
      <c r="V81" s="54"/>
      <c r="W81" s="54"/>
      <c r="X81" s="54">
        <f t="shared" si="4"/>
        <v>0</v>
      </c>
      <c r="Y81" s="53">
        <f>IF(AND(N81&lt;&gt;0,M81&lt;=5),VLOOKUP(N81,баллы!A$1:F$65,M81+1),0)</f>
        <v>0</v>
      </c>
      <c r="Z81" s="53">
        <f>IF(AND(P81&lt;&gt;0,O81&lt;=5),VLOOKUP(P81,баллы!A$1:F$65,O81+1),0)</f>
        <v>0</v>
      </c>
      <c r="AA81" s="53">
        <f>IF(AND(R81&lt;&gt;0,Q81&lt;=5),VLOOKUP(R81,баллы!A$1:F$65,Q81+1),0)</f>
        <v>0</v>
      </c>
      <c r="AB81" s="55">
        <f t="shared" si="5"/>
        <v>0</v>
      </c>
      <c r="AC81" s="47"/>
      <c r="AD81" s="56"/>
    </row>
    <row r="82" spans="1:46" s="50" customFormat="1" x14ac:dyDescent="0.2">
      <c r="A82" s="47"/>
      <c r="B82" s="48" t="s">
        <v>41</v>
      </c>
      <c r="C82" s="49" t="s">
        <v>25</v>
      </c>
      <c r="D82" s="50">
        <v>1975</v>
      </c>
      <c r="E82" s="51"/>
      <c r="F82" s="47">
        <f t="shared" si="3"/>
        <v>0</v>
      </c>
      <c r="G82" s="47"/>
      <c r="H82" s="52"/>
      <c r="I82" s="47"/>
      <c r="J82" s="52"/>
      <c r="K82" s="47"/>
      <c r="L82" s="52"/>
      <c r="M82" s="47"/>
      <c r="N82" s="52"/>
      <c r="O82" s="47"/>
      <c r="P82" s="52"/>
      <c r="Q82" s="47"/>
      <c r="R82" s="52"/>
      <c r="S82" s="53">
        <f>IF(AND(H82&lt;&gt;0,G82&lt;=5),VLOOKUP(H82,баллы!A$1:F$65,G82+1),0)</f>
        <v>0</v>
      </c>
      <c r="T82" s="53">
        <f>IF(AND(J82&lt;&gt;0,I82&lt;=5),VLOOKUP(J82,баллы!A$1:F$65,I82+1),0)</f>
        <v>0</v>
      </c>
      <c r="U82" s="53">
        <f>IF(AND(L82&lt;&gt;0,K82&lt;=5),VLOOKUP(L82,баллы!A$1:F$65,K82+1),0)</f>
        <v>0</v>
      </c>
      <c r="V82" s="54"/>
      <c r="W82" s="54"/>
      <c r="X82" s="54">
        <f t="shared" si="4"/>
        <v>0</v>
      </c>
      <c r="Y82" s="53">
        <f>IF(AND(N82&lt;&gt;0,M82&lt;=5),VLOOKUP(N82,баллы!A$1:F$65,M82+1),0)</f>
        <v>0</v>
      </c>
      <c r="Z82" s="53">
        <f>IF(AND(P82&lt;&gt;0,O82&lt;=5),VLOOKUP(P82,баллы!A$1:F$65,O82+1),0)</f>
        <v>0</v>
      </c>
      <c r="AA82" s="53">
        <f>IF(AND(R82&lt;&gt;0,Q82&lt;=5),VLOOKUP(R82,баллы!A$1:F$65,Q82+1),0)</f>
        <v>0</v>
      </c>
      <c r="AB82" s="55">
        <f t="shared" si="5"/>
        <v>0</v>
      </c>
      <c r="AC82" s="47"/>
      <c r="AD82" s="56"/>
    </row>
    <row r="83" spans="1:46" s="50" customFormat="1" x14ac:dyDescent="0.2">
      <c r="A83" s="47"/>
      <c r="B83" s="48" t="s">
        <v>72</v>
      </c>
      <c r="C83" s="49" t="s">
        <v>25</v>
      </c>
      <c r="D83" s="50">
        <v>1982</v>
      </c>
      <c r="E83" s="51"/>
      <c r="F83" s="47">
        <f t="shared" si="3"/>
        <v>0</v>
      </c>
      <c r="G83" s="47"/>
      <c r="H83" s="52"/>
      <c r="I83" s="47"/>
      <c r="J83" s="52"/>
      <c r="K83" s="47"/>
      <c r="L83" s="52"/>
      <c r="M83" s="47"/>
      <c r="N83" s="52"/>
      <c r="O83" s="47"/>
      <c r="P83" s="52"/>
      <c r="Q83" s="47"/>
      <c r="R83" s="52"/>
      <c r="S83" s="53">
        <f>IF(AND(H83&lt;&gt;0,G83&lt;=5),VLOOKUP(H83,баллы!A$1:F$65,G83+1),0)</f>
        <v>0</v>
      </c>
      <c r="T83" s="53">
        <f>IF(AND(J83&lt;&gt;0,I83&lt;=5),VLOOKUP(J83,баллы!A$1:F$65,I83+1),0)</f>
        <v>0</v>
      </c>
      <c r="U83" s="53">
        <f>IF(AND(L83&lt;&gt;0,K83&lt;=5),VLOOKUP(L83,баллы!A$1:F$65,K83+1),0)</f>
        <v>0</v>
      </c>
      <c r="V83" s="54"/>
      <c r="W83" s="54"/>
      <c r="X83" s="54">
        <f t="shared" si="4"/>
        <v>0</v>
      </c>
      <c r="Y83" s="53">
        <f>IF(AND(N83&lt;&gt;0,M83&lt;=5),VLOOKUP(N83,баллы!A$1:F$65,M83+1),0)</f>
        <v>0</v>
      </c>
      <c r="Z83" s="53">
        <f>IF(AND(P83&lt;&gt;0,O83&lt;=5),VLOOKUP(P83,баллы!A$1:F$65,O83+1),0)</f>
        <v>0</v>
      </c>
      <c r="AA83" s="53">
        <f>IF(AND(R83&lt;&gt;0,Q83&lt;=5),VLOOKUP(R83,баллы!A$1:F$65,Q83+1),0)</f>
        <v>0</v>
      </c>
      <c r="AB83" s="55">
        <f t="shared" si="5"/>
        <v>0</v>
      </c>
      <c r="AC83" s="47"/>
      <c r="AD83" s="56"/>
    </row>
    <row r="84" spans="1:46" s="50" customFormat="1" x14ac:dyDescent="0.2">
      <c r="A84" s="47"/>
      <c r="B84" s="48" t="s">
        <v>134</v>
      </c>
      <c r="C84" s="49" t="s">
        <v>25</v>
      </c>
      <c r="D84" s="50">
        <v>1968</v>
      </c>
      <c r="E84" s="51"/>
      <c r="F84" s="47">
        <f t="shared" si="3"/>
        <v>0</v>
      </c>
      <c r="G84" s="47"/>
      <c r="H84" s="52"/>
      <c r="I84" s="47"/>
      <c r="J84" s="52"/>
      <c r="K84" s="47"/>
      <c r="L84" s="52"/>
      <c r="M84" s="47"/>
      <c r="N84" s="52"/>
      <c r="O84" s="47"/>
      <c r="P84" s="52"/>
      <c r="Q84" s="47"/>
      <c r="R84" s="52"/>
      <c r="S84" s="53">
        <f>IF(AND(H84&lt;&gt;0,G84&lt;=5),VLOOKUP(H84,баллы!A$1:F$65,G84+1),0)</f>
        <v>0</v>
      </c>
      <c r="T84" s="53">
        <f>IF(AND(J84&lt;&gt;0,I84&lt;=5),VLOOKUP(J84,баллы!A$1:F$65,I84+1),0)</f>
        <v>0</v>
      </c>
      <c r="U84" s="53">
        <f>IF(AND(L84&lt;&gt;0,K84&lt;=5),VLOOKUP(L84,баллы!A$1:F$65,K84+1),0)</f>
        <v>0</v>
      </c>
      <c r="V84" s="54"/>
      <c r="W84" s="54"/>
      <c r="X84" s="54">
        <f t="shared" si="4"/>
        <v>0</v>
      </c>
      <c r="Y84" s="53">
        <f>IF(AND(N84&lt;&gt;0,M84&lt;=5),VLOOKUP(N84,баллы!A$1:F$65,M84+1),0)</f>
        <v>0</v>
      </c>
      <c r="Z84" s="53">
        <f>IF(AND(P84&lt;&gt;0,O84&lt;=5),VLOOKUP(P84,баллы!A$1:F$65,O84+1),0)</f>
        <v>0</v>
      </c>
      <c r="AA84" s="53">
        <f>IF(AND(R84&lt;&gt;0,Q84&lt;=5),VLOOKUP(R84,баллы!A$1:F$65,Q84+1),0)</f>
        <v>0</v>
      </c>
      <c r="AB84" s="55">
        <f t="shared" si="5"/>
        <v>0</v>
      </c>
      <c r="AC84" s="47"/>
      <c r="AD84" s="56"/>
    </row>
    <row r="85" spans="1:46" s="50" customFormat="1" x14ac:dyDescent="0.2">
      <c r="A85" s="47"/>
      <c r="B85" s="48" t="s">
        <v>35</v>
      </c>
      <c r="C85" s="49" t="s">
        <v>29</v>
      </c>
      <c r="D85" s="50">
        <v>1977</v>
      </c>
      <c r="E85" s="51"/>
      <c r="F85" s="47">
        <f t="shared" si="3"/>
        <v>0</v>
      </c>
      <c r="G85" s="47"/>
      <c r="H85" s="52"/>
      <c r="I85" s="47"/>
      <c r="J85" s="52"/>
      <c r="K85" s="47"/>
      <c r="L85" s="52"/>
      <c r="M85" s="47"/>
      <c r="N85" s="52"/>
      <c r="O85" s="47"/>
      <c r="P85" s="52"/>
      <c r="Q85" s="47"/>
      <c r="R85" s="52"/>
      <c r="S85" s="53">
        <f>IF(AND(H85&lt;&gt;0,G85&lt;=5),VLOOKUP(H85,баллы!A$1:F$65,G85+1),0)</f>
        <v>0</v>
      </c>
      <c r="T85" s="53">
        <f>IF(AND(J85&lt;&gt;0,I85&lt;=5),VLOOKUP(J85,баллы!A$1:F$65,I85+1),0)</f>
        <v>0</v>
      </c>
      <c r="U85" s="53">
        <f>IF(AND(L85&lt;&gt;0,K85&lt;=5),VLOOKUP(L85,баллы!A$1:F$65,K85+1),0)</f>
        <v>0</v>
      </c>
      <c r="V85" s="54"/>
      <c r="W85" s="54"/>
      <c r="X85" s="54">
        <f t="shared" si="4"/>
        <v>0</v>
      </c>
      <c r="Y85" s="53">
        <f>IF(AND(N85&lt;&gt;0,M85&lt;=5),VLOOKUP(N85,баллы!A$1:F$65,M85+1),0)</f>
        <v>0</v>
      </c>
      <c r="Z85" s="53">
        <f>IF(AND(P85&lt;&gt;0,O85&lt;=5),VLOOKUP(P85,баллы!A$1:F$65,O85+1),0)</f>
        <v>0</v>
      </c>
      <c r="AA85" s="53">
        <f>IF(AND(R85&lt;&gt;0,Q85&lt;=5),VLOOKUP(R85,баллы!A$1:F$65,Q85+1),0)</f>
        <v>0</v>
      </c>
      <c r="AB85" s="55">
        <f t="shared" si="5"/>
        <v>0</v>
      </c>
      <c r="AC85" s="47"/>
      <c r="AD85" s="56"/>
    </row>
    <row r="86" spans="1:46" s="50" customFormat="1" x14ac:dyDescent="0.2">
      <c r="A86" s="47"/>
      <c r="B86" s="48" t="s">
        <v>6</v>
      </c>
      <c r="C86" s="49" t="s">
        <v>26</v>
      </c>
      <c r="D86" s="50">
        <v>1976</v>
      </c>
      <c r="E86" s="51"/>
      <c r="F86" s="47">
        <f t="shared" si="3"/>
        <v>0</v>
      </c>
      <c r="G86" s="47"/>
      <c r="H86" s="52"/>
      <c r="I86" s="47"/>
      <c r="J86" s="52"/>
      <c r="K86" s="47"/>
      <c r="L86" s="52"/>
      <c r="M86" s="47"/>
      <c r="N86" s="52"/>
      <c r="O86" s="47"/>
      <c r="P86" s="52"/>
      <c r="Q86" s="47"/>
      <c r="R86" s="52"/>
      <c r="S86" s="53">
        <f>IF(AND(H86&lt;&gt;0,G86&lt;=5),VLOOKUP(H86,баллы!A$1:F$65,G86+1),0)</f>
        <v>0</v>
      </c>
      <c r="T86" s="53">
        <f>IF(AND(J86&lt;&gt;0,I86&lt;=5),VLOOKUP(J86,баллы!A$1:F$65,I86+1),0)</f>
        <v>0</v>
      </c>
      <c r="U86" s="53">
        <f>IF(AND(L86&lt;&gt;0,K86&lt;=5),VLOOKUP(L86,баллы!A$1:F$65,K86+1),0)</f>
        <v>0</v>
      </c>
      <c r="V86" s="54"/>
      <c r="W86" s="54"/>
      <c r="X86" s="54">
        <f t="shared" si="4"/>
        <v>0</v>
      </c>
      <c r="Y86" s="53">
        <f>IF(AND(N86&lt;&gt;0,M86&lt;=5),VLOOKUP(N86,баллы!A$1:F$65,M86+1),0)</f>
        <v>0</v>
      </c>
      <c r="Z86" s="53">
        <f>IF(AND(P86&lt;&gt;0,O86&lt;=5),VLOOKUP(P86,баллы!A$1:F$65,O86+1),0)</f>
        <v>0</v>
      </c>
      <c r="AA86" s="53">
        <f>IF(AND(R86&lt;&gt;0,Q86&lt;=5),VLOOKUP(R86,баллы!A$1:F$65,Q86+1),0)</f>
        <v>0</v>
      </c>
      <c r="AB86" s="55">
        <f t="shared" si="5"/>
        <v>0</v>
      </c>
      <c r="AC86" s="47"/>
      <c r="AD86" s="56"/>
    </row>
    <row r="87" spans="1:46" s="50" customFormat="1" x14ac:dyDescent="0.2">
      <c r="A87" s="47"/>
      <c r="B87" s="48" t="s">
        <v>175</v>
      </c>
      <c r="C87" s="49" t="s">
        <v>25</v>
      </c>
      <c r="D87" s="50">
        <v>1975</v>
      </c>
      <c r="E87" s="51"/>
      <c r="F87" s="47">
        <f t="shared" si="3"/>
        <v>0</v>
      </c>
      <c r="G87" s="47"/>
      <c r="H87" s="52"/>
      <c r="I87" s="47"/>
      <c r="J87" s="52"/>
      <c r="K87" s="47"/>
      <c r="L87" s="52"/>
      <c r="M87" s="47"/>
      <c r="N87" s="52"/>
      <c r="O87" s="47"/>
      <c r="P87" s="52"/>
      <c r="Q87" s="47"/>
      <c r="R87" s="52"/>
      <c r="S87" s="53">
        <f>IF(AND(H87&lt;&gt;0,G87&lt;=5),VLOOKUP(H87,баллы!A$1:F$65,G87+1),0)</f>
        <v>0</v>
      </c>
      <c r="T87" s="53">
        <f>IF(AND(J87&lt;&gt;0,I87&lt;=5),VLOOKUP(J87,баллы!A$1:F$65,I87+1),0)</f>
        <v>0</v>
      </c>
      <c r="U87" s="53">
        <f>IF(AND(L87&lt;&gt;0,K87&lt;=5),VLOOKUP(L87,баллы!A$1:F$65,K87+1),0)</f>
        <v>0</v>
      </c>
      <c r="V87" s="54"/>
      <c r="W87" s="54"/>
      <c r="X87" s="54">
        <f t="shared" si="4"/>
        <v>0</v>
      </c>
      <c r="Y87" s="53">
        <f>IF(AND(N87&lt;&gt;0,M87&lt;=5),VLOOKUP(N87,баллы!A$1:F$65,M87+1),0)</f>
        <v>0</v>
      </c>
      <c r="Z87" s="53">
        <f>IF(AND(P87&lt;&gt;0,O87&lt;=5),VLOOKUP(P87,баллы!A$1:F$65,O87+1),0)</f>
        <v>0</v>
      </c>
      <c r="AA87" s="53">
        <f>IF(AND(R87&lt;&gt;0,Q87&lt;=5),VLOOKUP(R87,баллы!A$1:F$65,Q87+1),0)</f>
        <v>0</v>
      </c>
      <c r="AB87" s="55">
        <f t="shared" si="5"/>
        <v>0</v>
      </c>
      <c r="AC87" s="47"/>
      <c r="AD87" s="56"/>
    </row>
    <row r="88" spans="1:46" s="50" customFormat="1" x14ac:dyDescent="0.2">
      <c r="A88" s="47"/>
      <c r="B88" s="48" t="s">
        <v>133</v>
      </c>
      <c r="C88" s="49" t="s">
        <v>25</v>
      </c>
      <c r="D88" s="50">
        <v>1990</v>
      </c>
      <c r="E88" s="51"/>
      <c r="F88" s="47">
        <f t="shared" si="3"/>
        <v>0</v>
      </c>
      <c r="G88" s="47"/>
      <c r="H88" s="52"/>
      <c r="I88" s="47"/>
      <c r="J88" s="52"/>
      <c r="K88" s="47"/>
      <c r="L88" s="52"/>
      <c r="M88" s="47"/>
      <c r="N88" s="52"/>
      <c r="O88" s="47"/>
      <c r="P88" s="52"/>
      <c r="Q88" s="47"/>
      <c r="R88" s="52"/>
      <c r="S88" s="53">
        <f>IF(AND(H88&lt;&gt;0,G88&lt;=5),VLOOKUP(H88,баллы!A$1:F$65,G88+1),0)</f>
        <v>0</v>
      </c>
      <c r="T88" s="53">
        <f>IF(AND(J88&lt;&gt;0,I88&lt;=5),VLOOKUP(J88,баллы!A$1:F$65,I88+1),0)</f>
        <v>0</v>
      </c>
      <c r="U88" s="53">
        <f>IF(AND(L88&lt;&gt;0,K88&lt;=5),VLOOKUP(L88,баллы!A$1:F$65,K88+1),0)</f>
        <v>0</v>
      </c>
      <c r="V88" s="54"/>
      <c r="W88" s="54"/>
      <c r="X88" s="54">
        <f t="shared" si="4"/>
        <v>0</v>
      </c>
      <c r="Y88" s="53">
        <f>IF(AND(N88&lt;&gt;0,M88&lt;=5),VLOOKUP(N88,баллы!A$1:F$65,M88+1),0)</f>
        <v>0</v>
      </c>
      <c r="Z88" s="53">
        <f>IF(AND(P88&lt;&gt;0,O88&lt;=5),VLOOKUP(P88,баллы!A$1:F$65,O88+1),0)</f>
        <v>0</v>
      </c>
      <c r="AA88" s="53">
        <f>IF(AND(R88&lt;&gt;0,Q88&lt;=5),VLOOKUP(R88,баллы!A$1:F$65,Q88+1),0)</f>
        <v>0</v>
      </c>
      <c r="AB88" s="55">
        <f t="shared" si="5"/>
        <v>0</v>
      </c>
      <c r="AC88" s="47"/>
      <c r="AD88" s="56"/>
    </row>
    <row r="89" spans="1:46" s="50" customFormat="1" x14ac:dyDescent="0.2">
      <c r="A89" s="47"/>
      <c r="B89" s="48" t="s">
        <v>168</v>
      </c>
      <c r="C89" s="50" t="s">
        <v>211</v>
      </c>
      <c r="D89" s="50">
        <v>1983</v>
      </c>
      <c r="E89" s="57"/>
      <c r="F89" s="47">
        <f t="shared" si="3"/>
        <v>0</v>
      </c>
      <c r="G89" s="47"/>
      <c r="H89" s="47"/>
      <c r="I89" s="47"/>
      <c r="J89" s="47"/>
      <c r="K89" s="47"/>
      <c r="L89" s="47"/>
      <c r="M89" s="47"/>
      <c r="N89" s="47"/>
      <c r="O89" s="47"/>
      <c r="P89" s="52"/>
      <c r="Q89" s="47"/>
      <c r="R89" s="47"/>
      <c r="S89" s="53">
        <f>IF(AND(H89&lt;&gt;0,G89&lt;=5),VLOOKUP(H89,баллы!A$1:F$65,G89+1),0)</f>
        <v>0</v>
      </c>
      <c r="T89" s="53">
        <f>IF(AND(J89&lt;&gt;0,I89&lt;=5),VLOOKUP(J89,баллы!A$1:F$65,I89+1),0)</f>
        <v>0</v>
      </c>
      <c r="U89" s="53">
        <f>IF(AND(L89&lt;&gt;0,K89&lt;=5),VLOOKUP(L89,баллы!A$1:F$65,K89+1),0)</f>
        <v>0</v>
      </c>
      <c r="V89" s="54"/>
      <c r="W89" s="54"/>
      <c r="X89" s="54">
        <f t="shared" si="4"/>
        <v>0</v>
      </c>
      <c r="Y89" s="53">
        <f>IF(AND(N89&lt;&gt;0,M89&lt;=5),VLOOKUP(N89,баллы!A$1:F$65,M89+1),0)</f>
        <v>0</v>
      </c>
      <c r="Z89" s="53">
        <f>IF(AND(P89&lt;&gt;0,O89&lt;=5),VLOOKUP(P89,баллы!A$1:F$65,O89+1),0)</f>
        <v>0</v>
      </c>
      <c r="AA89" s="53">
        <f>IF(AND(R89&lt;&gt;0,Q89&lt;=5),VLOOKUP(R89,баллы!A$1:F$65,Q89+1),0)</f>
        <v>0</v>
      </c>
      <c r="AB89" s="55">
        <f t="shared" si="5"/>
        <v>0</v>
      </c>
      <c r="AC89" s="47"/>
      <c r="AD89" s="56"/>
    </row>
    <row r="90" spans="1:46" s="50" customFormat="1" x14ac:dyDescent="0.2">
      <c r="A90" s="47"/>
      <c r="B90" s="48" t="s">
        <v>73</v>
      </c>
      <c r="C90" s="49" t="s">
        <v>25</v>
      </c>
      <c r="D90" s="50">
        <v>1973</v>
      </c>
      <c r="E90" s="51"/>
      <c r="F90" s="47">
        <f t="shared" si="3"/>
        <v>0</v>
      </c>
      <c r="G90" s="47"/>
      <c r="H90" s="52"/>
      <c r="I90" s="47"/>
      <c r="J90" s="52"/>
      <c r="K90" s="47"/>
      <c r="L90" s="52"/>
      <c r="M90" s="47"/>
      <c r="N90" s="52"/>
      <c r="O90" s="47"/>
      <c r="P90" s="52"/>
      <c r="Q90" s="47"/>
      <c r="R90" s="52"/>
      <c r="S90" s="53">
        <f>IF(AND(H90&lt;&gt;0,G90&lt;=5),VLOOKUP(H90,баллы!A$1:F$65,G90+1),0)</f>
        <v>0</v>
      </c>
      <c r="T90" s="53">
        <f>IF(AND(J90&lt;&gt;0,I90&lt;=5),VLOOKUP(J90,баллы!A$1:F$65,I90+1),0)</f>
        <v>0</v>
      </c>
      <c r="U90" s="53">
        <f>IF(AND(L90&lt;&gt;0,K90&lt;=5),VLOOKUP(L90,баллы!A$1:F$65,K90+1),0)</f>
        <v>0</v>
      </c>
      <c r="V90" s="54"/>
      <c r="W90" s="54"/>
      <c r="X90" s="54">
        <f t="shared" si="4"/>
        <v>0</v>
      </c>
      <c r="Y90" s="53">
        <f>IF(AND(N90&lt;&gt;0,M90&lt;=5),VLOOKUP(N90,баллы!A$1:F$65,M90+1),0)</f>
        <v>0</v>
      </c>
      <c r="Z90" s="53">
        <f>IF(AND(P90&lt;&gt;0,O90&lt;=5),VLOOKUP(P90,баллы!A$1:F$65,O90+1),0)</f>
        <v>0</v>
      </c>
      <c r="AA90" s="53">
        <f>IF(AND(R90&lt;&gt;0,Q90&lt;=5),VLOOKUP(R90,баллы!A$1:F$65,Q90+1),0)</f>
        <v>0</v>
      </c>
      <c r="AB90" s="55">
        <f t="shared" si="5"/>
        <v>0</v>
      </c>
      <c r="AC90" s="47"/>
      <c r="AD90" s="56"/>
    </row>
    <row r="91" spans="1:46" s="21" customFormat="1" x14ac:dyDescent="0.2">
      <c r="A91" s="47"/>
      <c r="B91" s="48" t="s">
        <v>202</v>
      </c>
      <c r="C91" s="49" t="s">
        <v>26</v>
      </c>
      <c r="D91" s="50">
        <v>1983</v>
      </c>
      <c r="E91" s="51"/>
      <c r="F91" s="47">
        <f t="shared" si="3"/>
        <v>0</v>
      </c>
      <c r="G91" s="47"/>
      <c r="H91" s="52"/>
      <c r="I91" s="47"/>
      <c r="J91" s="52"/>
      <c r="K91" s="47"/>
      <c r="L91" s="52"/>
      <c r="M91" s="47"/>
      <c r="N91" s="52"/>
      <c r="O91" s="47"/>
      <c r="P91" s="52"/>
      <c r="Q91" s="47"/>
      <c r="R91" s="52"/>
      <c r="S91" s="53">
        <f>IF(AND(H91&lt;&gt;0,G91&lt;=5),VLOOKUP(H91,баллы!A$1:F$65,G91+1),0)</f>
        <v>0</v>
      </c>
      <c r="T91" s="53">
        <f>IF(AND(J91&lt;&gt;0,I91&lt;=5),VLOOKUP(J91,баллы!A$1:F$65,I91+1),0)</f>
        <v>0</v>
      </c>
      <c r="U91" s="53">
        <f>IF(AND(L91&lt;&gt;0,K91&lt;=5),VLOOKUP(L91,баллы!A$1:F$65,K91+1),0)</f>
        <v>0</v>
      </c>
      <c r="V91" s="54"/>
      <c r="W91" s="54"/>
      <c r="X91" s="54">
        <f t="shared" si="4"/>
        <v>0</v>
      </c>
      <c r="Y91" s="53">
        <f>IF(AND(N91&lt;&gt;0,M91&lt;=5),VLOOKUP(N91,баллы!A$1:F$65,M91+1),0)</f>
        <v>0</v>
      </c>
      <c r="Z91" s="53">
        <f>IF(AND(P91&lt;&gt;0,O91&lt;=5),VLOOKUP(P91,баллы!A$1:F$65,O91+1),0)</f>
        <v>0</v>
      </c>
      <c r="AA91" s="53">
        <f>IF(AND(R91&lt;&gt;0,Q91&lt;=5),VLOOKUP(R91,баллы!A$1:F$65,Q91+1),0)</f>
        <v>0</v>
      </c>
      <c r="AB91" s="55">
        <f t="shared" si="5"/>
        <v>0</v>
      </c>
      <c r="AC91" s="47"/>
      <c r="AD91" s="56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</row>
    <row r="92" spans="1:46" s="21" customFormat="1" x14ac:dyDescent="0.2">
      <c r="A92" s="47"/>
      <c r="B92" s="48" t="s">
        <v>235</v>
      </c>
      <c r="C92" s="50" t="s">
        <v>25</v>
      </c>
      <c r="D92" s="50">
        <v>1994</v>
      </c>
      <c r="E92" s="57"/>
      <c r="F92" s="47">
        <f t="shared" si="3"/>
        <v>0</v>
      </c>
      <c r="G92" s="47"/>
      <c r="H92" s="47"/>
      <c r="I92" s="47"/>
      <c r="J92" s="47"/>
      <c r="K92" s="47"/>
      <c r="L92" s="47"/>
      <c r="M92" s="47"/>
      <c r="N92" s="47"/>
      <c r="O92" s="47"/>
      <c r="P92" s="52"/>
      <c r="Q92" s="47"/>
      <c r="R92" s="47"/>
      <c r="S92" s="53">
        <f>IF(AND(H92&lt;&gt;0,G92&lt;=5),VLOOKUP(H92,баллы!A$1:F$65,G92+1),0)</f>
        <v>0</v>
      </c>
      <c r="T92" s="53">
        <f>IF(AND(J92&lt;&gt;0,I92&lt;=5),VLOOKUP(J92,баллы!A$1:F$65,I92+1),0)</f>
        <v>0</v>
      </c>
      <c r="U92" s="53">
        <f>IF(AND(L92&lt;&gt;0,K92&lt;=5),VLOOKUP(L92,баллы!A$1:F$65,K92+1),0)</f>
        <v>0</v>
      </c>
      <c r="V92" s="54"/>
      <c r="W92" s="54"/>
      <c r="X92" s="54">
        <f t="shared" si="4"/>
        <v>0</v>
      </c>
      <c r="Y92" s="53">
        <f>IF(AND(N92&lt;&gt;0,M92&lt;=5),VLOOKUP(N92,баллы!A$1:F$65,M92+1),0)</f>
        <v>0</v>
      </c>
      <c r="Z92" s="53">
        <f>IF(AND(P92&lt;&gt;0,O92&lt;=5),VLOOKUP(P92,баллы!A$1:F$65,O92+1),0)</f>
        <v>0</v>
      </c>
      <c r="AA92" s="53">
        <f>IF(AND(R92&lt;&gt;0,Q92&lt;=5),VLOOKUP(R92,баллы!A$1:F$65,Q92+1),0)</f>
        <v>0</v>
      </c>
      <c r="AB92" s="55">
        <f t="shared" si="5"/>
        <v>0</v>
      </c>
      <c r="AC92" s="47"/>
      <c r="AD92" s="56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</row>
    <row r="93" spans="1:46" s="50" customFormat="1" x14ac:dyDescent="0.2">
      <c r="A93" s="47"/>
      <c r="B93" s="48" t="s">
        <v>122</v>
      </c>
      <c r="C93" s="49" t="s">
        <v>25</v>
      </c>
      <c r="D93" s="50">
        <v>1983</v>
      </c>
      <c r="E93" s="51"/>
      <c r="F93" s="47">
        <f t="shared" si="3"/>
        <v>0</v>
      </c>
      <c r="G93" s="47"/>
      <c r="H93" s="52"/>
      <c r="I93" s="47"/>
      <c r="J93" s="52"/>
      <c r="K93" s="47"/>
      <c r="L93" s="52"/>
      <c r="M93" s="47"/>
      <c r="N93" s="52"/>
      <c r="O93" s="47"/>
      <c r="P93" s="52"/>
      <c r="Q93" s="47"/>
      <c r="R93" s="52"/>
      <c r="S93" s="53">
        <f>IF(AND(H93&lt;&gt;0,G93&lt;=5),VLOOKUP(H93,баллы!A$1:F$65,G93+1),0)</f>
        <v>0</v>
      </c>
      <c r="T93" s="53">
        <f>IF(AND(J93&lt;&gt;0,I93&lt;=5),VLOOKUP(J93,баллы!A$1:F$65,I93+1),0)</f>
        <v>0</v>
      </c>
      <c r="U93" s="53">
        <f>IF(AND(L93&lt;&gt;0,K93&lt;=5),VLOOKUP(L93,баллы!A$1:F$65,K93+1),0)</f>
        <v>0</v>
      </c>
      <c r="V93" s="54"/>
      <c r="W93" s="54"/>
      <c r="X93" s="54">
        <f t="shared" si="4"/>
        <v>0</v>
      </c>
      <c r="Y93" s="53">
        <f>IF(AND(N93&lt;&gt;0,M93&lt;=5),VLOOKUP(N93,баллы!A$1:F$65,M93+1),0)</f>
        <v>0</v>
      </c>
      <c r="Z93" s="53">
        <f>IF(AND(P93&lt;&gt;0,O93&lt;=5),VLOOKUP(P93,баллы!A$1:F$65,O93+1),0)</f>
        <v>0</v>
      </c>
      <c r="AA93" s="53">
        <f>IF(AND(R93&lt;&gt;0,Q93&lt;=5),VLOOKUP(R93,баллы!A$1:F$65,Q93+1),0)</f>
        <v>0</v>
      </c>
      <c r="AB93" s="55">
        <f t="shared" si="5"/>
        <v>0</v>
      </c>
      <c r="AC93" s="47"/>
      <c r="AD93" s="56"/>
    </row>
    <row r="94" spans="1:46" s="50" customFormat="1" x14ac:dyDescent="0.2">
      <c r="A94" s="47"/>
      <c r="B94" s="48" t="s">
        <v>169</v>
      </c>
      <c r="C94" s="49" t="s">
        <v>25</v>
      </c>
      <c r="D94" s="50">
        <v>1979</v>
      </c>
      <c r="E94" s="51"/>
      <c r="F94" s="47">
        <f t="shared" si="3"/>
        <v>0</v>
      </c>
      <c r="G94" s="47"/>
      <c r="H94" s="52"/>
      <c r="I94" s="47"/>
      <c r="J94" s="52"/>
      <c r="K94" s="47"/>
      <c r="L94" s="52"/>
      <c r="M94" s="47"/>
      <c r="N94" s="52"/>
      <c r="O94" s="47"/>
      <c r="P94" s="52"/>
      <c r="Q94" s="47"/>
      <c r="R94" s="52"/>
      <c r="S94" s="53">
        <f>IF(AND(H94&lt;&gt;0,G94&lt;=5),VLOOKUP(H94,баллы!A$1:F$65,G94+1),0)</f>
        <v>0</v>
      </c>
      <c r="T94" s="53">
        <f>IF(AND(J94&lt;&gt;0,I94&lt;=5),VLOOKUP(J94,баллы!A$1:F$65,I94+1),0)</f>
        <v>0</v>
      </c>
      <c r="U94" s="53">
        <f>IF(AND(L94&lt;&gt;0,K94&lt;=5),VLOOKUP(L94,баллы!A$1:F$65,K94+1),0)</f>
        <v>0</v>
      </c>
      <c r="V94" s="54"/>
      <c r="W94" s="54"/>
      <c r="X94" s="54">
        <f t="shared" si="4"/>
        <v>0</v>
      </c>
      <c r="Y94" s="53">
        <f>IF(AND(N94&lt;&gt;0,M94&lt;=5),VLOOKUP(N94,баллы!A$1:F$65,M94+1),0)</f>
        <v>0</v>
      </c>
      <c r="Z94" s="53">
        <f>IF(AND(P94&lt;&gt;0,O94&lt;=5),VLOOKUP(P94,баллы!A$1:F$65,O94+1),0)</f>
        <v>0</v>
      </c>
      <c r="AA94" s="53">
        <f>IF(AND(R94&lt;&gt;0,Q94&lt;=5),VLOOKUP(R94,баллы!A$1:F$65,Q94+1),0)</f>
        <v>0</v>
      </c>
      <c r="AB94" s="55">
        <f t="shared" si="5"/>
        <v>0</v>
      </c>
      <c r="AC94" s="47"/>
      <c r="AD94" s="56"/>
    </row>
    <row r="95" spans="1:46" s="50" customFormat="1" x14ac:dyDescent="0.2">
      <c r="A95" s="47"/>
      <c r="B95" s="48" t="s">
        <v>42</v>
      </c>
      <c r="C95" s="49" t="s">
        <v>25</v>
      </c>
      <c r="E95" s="51"/>
      <c r="F95" s="47">
        <f t="shared" si="3"/>
        <v>0</v>
      </c>
      <c r="G95" s="47"/>
      <c r="H95" s="52"/>
      <c r="I95" s="47"/>
      <c r="J95" s="52"/>
      <c r="K95" s="47"/>
      <c r="L95" s="52"/>
      <c r="M95" s="47"/>
      <c r="N95" s="52"/>
      <c r="O95" s="47"/>
      <c r="P95" s="52"/>
      <c r="Q95" s="47"/>
      <c r="R95" s="52"/>
      <c r="S95" s="53">
        <f>IF(AND(H95&lt;&gt;0,G95&lt;=5),VLOOKUP(H95,баллы!A$1:F$65,G95+1),0)</f>
        <v>0</v>
      </c>
      <c r="T95" s="53">
        <f>IF(AND(J95&lt;&gt;0,I95&lt;=5),VLOOKUP(J95,баллы!A$1:F$65,I95+1),0)</f>
        <v>0</v>
      </c>
      <c r="U95" s="53">
        <f>IF(AND(L95&lt;&gt;0,K95&lt;=5),VLOOKUP(L95,баллы!A$1:F$65,K95+1),0)</f>
        <v>0</v>
      </c>
      <c r="V95" s="54"/>
      <c r="W95" s="54"/>
      <c r="X95" s="54">
        <f t="shared" si="4"/>
        <v>0</v>
      </c>
      <c r="Y95" s="53">
        <f>IF(AND(N95&lt;&gt;0,M95&lt;=5),VLOOKUP(N95,баллы!A$1:F$65,M95+1),0)</f>
        <v>0</v>
      </c>
      <c r="Z95" s="53">
        <f>IF(AND(P95&lt;&gt;0,O95&lt;=5),VLOOKUP(P95,баллы!A$1:F$65,O95+1),0)</f>
        <v>0</v>
      </c>
      <c r="AA95" s="53">
        <f>IF(AND(R95&lt;&gt;0,Q95&lt;=5),VLOOKUP(R95,баллы!A$1:F$65,Q95+1),0)</f>
        <v>0</v>
      </c>
      <c r="AB95" s="55">
        <f t="shared" si="5"/>
        <v>0</v>
      </c>
      <c r="AC95" s="47"/>
      <c r="AD95" s="56"/>
    </row>
    <row r="96" spans="1:46" s="50" customFormat="1" x14ac:dyDescent="0.2">
      <c r="A96" s="47"/>
      <c r="B96" s="48" t="s">
        <v>7</v>
      </c>
      <c r="C96" s="49" t="s">
        <v>25</v>
      </c>
      <c r="D96" s="50">
        <v>1976</v>
      </c>
      <c r="E96" s="51"/>
      <c r="F96" s="47">
        <f t="shared" si="3"/>
        <v>0</v>
      </c>
      <c r="G96" s="47"/>
      <c r="H96" s="52"/>
      <c r="I96" s="47"/>
      <c r="J96" s="52"/>
      <c r="K96" s="47"/>
      <c r="L96" s="52"/>
      <c r="M96" s="47"/>
      <c r="N96" s="52"/>
      <c r="O96" s="47"/>
      <c r="P96" s="52"/>
      <c r="Q96" s="47"/>
      <c r="R96" s="52"/>
      <c r="S96" s="53">
        <f>IF(AND(H96&lt;&gt;0,G96&lt;=5),VLOOKUP(H96,баллы!A$1:F$65,G96+1),0)</f>
        <v>0</v>
      </c>
      <c r="T96" s="53">
        <f>IF(AND(J96&lt;&gt;0,I96&lt;=5),VLOOKUP(J96,баллы!A$1:F$65,I96+1),0)</f>
        <v>0</v>
      </c>
      <c r="U96" s="53">
        <f>IF(AND(L96&lt;&gt;0,K96&lt;=5),VLOOKUP(L96,баллы!A$1:F$65,K96+1),0)</f>
        <v>0</v>
      </c>
      <c r="V96" s="54"/>
      <c r="W96" s="54"/>
      <c r="X96" s="54">
        <f t="shared" si="4"/>
        <v>0</v>
      </c>
      <c r="Y96" s="53">
        <f>IF(AND(N96&lt;&gt;0,M96&lt;=5),VLOOKUP(N96,баллы!A$1:F$65,M96+1),0)</f>
        <v>0</v>
      </c>
      <c r="Z96" s="53">
        <f>IF(AND(P96&lt;&gt;0,O96&lt;=5),VLOOKUP(P96,баллы!A$1:F$65,O96+1),0)</f>
        <v>0</v>
      </c>
      <c r="AA96" s="53">
        <f>IF(AND(R96&lt;&gt;0,Q96&lt;=5),VLOOKUP(R96,баллы!A$1:F$65,Q96+1),0)</f>
        <v>0</v>
      </c>
      <c r="AB96" s="55">
        <f t="shared" si="5"/>
        <v>0</v>
      </c>
      <c r="AC96" s="47"/>
      <c r="AD96" s="56"/>
    </row>
    <row r="97" spans="1:46" s="50" customFormat="1" x14ac:dyDescent="0.2">
      <c r="A97" s="47"/>
      <c r="B97" s="48" t="s">
        <v>40</v>
      </c>
      <c r="C97" s="49" t="s">
        <v>25</v>
      </c>
      <c r="E97" s="51"/>
      <c r="F97" s="47">
        <f t="shared" si="3"/>
        <v>0</v>
      </c>
      <c r="G97" s="47"/>
      <c r="H97" s="52"/>
      <c r="I97" s="47"/>
      <c r="J97" s="52"/>
      <c r="K97" s="47"/>
      <c r="L97" s="52"/>
      <c r="M97" s="47"/>
      <c r="N97" s="52"/>
      <c r="O97" s="47"/>
      <c r="P97" s="52"/>
      <c r="Q97" s="47"/>
      <c r="R97" s="52"/>
      <c r="S97" s="53">
        <f>IF(AND(H97&lt;&gt;0,G97&lt;=5),VLOOKUP(H97,баллы!A$1:F$65,G97+1),0)</f>
        <v>0</v>
      </c>
      <c r="T97" s="53">
        <f>IF(AND(J97&lt;&gt;0,I97&lt;=5),VLOOKUP(J97,баллы!A$1:F$65,I97+1),0)</f>
        <v>0</v>
      </c>
      <c r="U97" s="53">
        <f>IF(AND(L97&lt;&gt;0,K97&lt;=5),VLOOKUP(L97,баллы!A$1:F$65,K97+1),0)</f>
        <v>0</v>
      </c>
      <c r="V97" s="54"/>
      <c r="W97" s="54"/>
      <c r="X97" s="54">
        <f t="shared" si="4"/>
        <v>0</v>
      </c>
      <c r="Y97" s="53">
        <f>IF(AND(N97&lt;&gt;0,M97&lt;=5),VLOOKUP(N97,баллы!A$1:F$65,M97+1),0)</f>
        <v>0</v>
      </c>
      <c r="Z97" s="53">
        <f>IF(AND(P97&lt;&gt;0,O97&lt;=5),VLOOKUP(P97,баллы!A$1:F$65,O97+1),0)</f>
        <v>0</v>
      </c>
      <c r="AA97" s="53">
        <f>IF(AND(R97&lt;&gt;0,Q97&lt;=5),VLOOKUP(R97,баллы!A$1:F$65,Q97+1),0)</f>
        <v>0</v>
      </c>
      <c r="AB97" s="55">
        <f t="shared" si="5"/>
        <v>0</v>
      </c>
      <c r="AC97" s="47"/>
      <c r="AD97" s="56"/>
    </row>
    <row r="98" spans="1:46" s="50" customFormat="1" x14ac:dyDescent="0.2">
      <c r="A98" s="47"/>
      <c r="B98" s="48" t="s">
        <v>87</v>
      </c>
      <c r="C98" s="49" t="s">
        <v>88</v>
      </c>
      <c r="D98" s="50">
        <v>1966</v>
      </c>
      <c r="E98" s="51"/>
      <c r="F98" s="47">
        <f t="shared" si="3"/>
        <v>0</v>
      </c>
      <c r="G98" s="47"/>
      <c r="H98" s="52"/>
      <c r="I98" s="47"/>
      <c r="J98" s="52"/>
      <c r="K98" s="47"/>
      <c r="L98" s="52"/>
      <c r="M98" s="47"/>
      <c r="N98" s="52"/>
      <c r="O98" s="47"/>
      <c r="P98" s="52"/>
      <c r="Q98" s="47"/>
      <c r="R98" s="52"/>
      <c r="S98" s="53">
        <f>IF(AND(H98&lt;&gt;0,G98&lt;=5),VLOOKUP(H98,баллы!A$1:F$65,G98+1),0)</f>
        <v>0</v>
      </c>
      <c r="T98" s="53">
        <f>IF(AND(J98&lt;&gt;0,I98&lt;=5),VLOOKUP(J98,баллы!A$1:F$65,I98+1),0)</f>
        <v>0</v>
      </c>
      <c r="U98" s="53">
        <f>IF(AND(L98&lt;&gt;0,K98&lt;=5),VLOOKUP(L98,баллы!A$1:F$65,K98+1),0)</f>
        <v>0</v>
      </c>
      <c r="V98" s="54"/>
      <c r="W98" s="54"/>
      <c r="X98" s="54">
        <f t="shared" si="4"/>
        <v>0</v>
      </c>
      <c r="Y98" s="53">
        <f>IF(AND(N98&lt;&gt;0,M98&lt;=5),VLOOKUP(N98,баллы!A$1:F$65,M98+1),0)</f>
        <v>0</v>
      </c>
      <c r="Z98" s="53">
        <f>IF(AND(P98&lt;&gt;0,O98&lt;=5),VLOOKUP(P98,баллы!A$1:F$65,O98+1),0)</f>
        <v>0</v>
      </c>
      <c r="AA98" s="53">
        <f>IF(AND(R98&lt;&gt;0,Q98&lt;=5),VLOOKUP(R98,баллы!A$1:F$65,Q98+1),0)</f>
        <v>0</v>
      </c>
      <c r="AB98" s="55">
        <f t="shared" si="5"/>
        <v>0</v>
      </c>
      <c r="AC98" s="47"/>
      <c r="AD98" s="56"/>
    </row>
    <row r="99" spans="1:46" s="50" customFormat="1" x14ac:dyDescent="0.2">
      <c r="A99" s="47"/>
      <c r="B99" s="48" t="s">
        <v>60</v>
      </c>
      <c r="C99" s="49" t="s">
        <v>25</v>
      </c>
      <c r="E99" s="51"/>
      <c r="F99" s="47">
        <f t="shared" ref="F99:F130" si="6">COUNTA(H99,J99,L99,N99,P99,R99)</f>
        <v>0</v>
      </c>
      <c r="G99" s="47"/>
      <c r="H99" s="52"/>
      <c r="I99" s="47"/>
      <c r="J99" s="52"/>
      <c r="K99" s="47"/>
      <c r="L99" s="52"/>
      <c r="M99" s="47"/>
      <c r="N99" s="52"/>
      <c r="O99" s="47"/>
      <c r="P99" s="52"/>
      <c r="Q99" s="47"/>
      <c r="R99" s="52"/>
      <c r="S99" s="53">
        <f>IF(AND(H99&lt;&gt;0,G99&lt;=5),VLOOKUP(H99,баллы!A$1:F$65,G99+1),0)</f>
        <v>0</v>
      </c>
      <c r="T99" s="53">
        <f>IF(AND(J99&lt;&gt;0,I99&lt;=5),VLOOKUP(J99,баллы!A$1:F$65,I99+1),0)</f>
        <v>0</v>
      </c>
      <c r="U99" s="53">
        <f>IF(AND(L99&lt;&gt;0,K99&lt;=5),VLOOKUP(L99,баллы!A$1:F$65,K99+1),0)</f>
        <v>0</v>
      </c>
      <c r="V99" s="54"/>
      <c r="W99" s="54"/>
      <c r="X99" s="54">
        <f t="shared" ref="X99:X130" si="7">ABS(W99-V99)*5</f>
        <v>0</v>
      </c>
      <c r="Y99" s="53">
        <f>IF(AND(N99&lt;&gt;0,M99&lt;=5),VLOOKUP(N99,баллы!A$1:F$65,M99+1),0)</f>
        <v>0</v>
      </c>
      <c r="Z99" s="53">
        <f>IF(AND(P99&lt;&gt;0,O99&lt;=5),VLOOKUP(P99,баллы!A$1:F$65,O99+1),0)</f>
        <v>0</v>
      </c>
      <c r="AA99" s="53">
        <f>IF(AND(R99&lt;&gt;0,Q99&lt;=5),VLOOKUP(R99,баллы!A$1:F$65,Q99+1),0)</f>
        <v>0</v>
      </c>
      <c r="AB99" s="55">
        <f t="shared" ref="AB99:AB130" si="8">S99+T99+U99+X99+Y99+Z99+AA99</f>
        <v>0</v>
      </c>
      <c r="AC99" s="47"/>
      <c r="AD99" s="56"/>
    </row>
    <row r="100" spans="1:46" s="50" customFormat="1" x14ac:dyDescent="0.2">
      <c r="A100" s="47"/>
      <c r="B100" s="48" t="s">
        <v>81</v>
      </c>
      <c r="C100" s="49" t="s">
        <v>25</v>
      </c>
      <c r="D100" s="50">
        <v>1998</v>
      </c>
      <c r="E100" s="51"/>
      <c r="F100" s="47">
        <f t="shared" si="6"/>
        <v>0</v>
      </c>
      <c r="G100" s="47"/>
      <c r="H100" s="52"/>
      <c r="I100" s="47"/>
      <c r="J100" s="52"/>
      <c r="K100" s="47"/>
      <c r="L100" s="52"/>
      <c r="M100" s="47"/>
      <c r="N100" s="52"/>
      <c r="O100" s="47"/>
      <c r="P100" s="52"/>
      <c r="Q100" s="47"/>
      <c r="R100" s="52"/>
      <c r="S100" s="53">
        <f>IF(AND(H100&lt;&gt;0,G100&lt;=5),VLOOKUP(H100,баллы!A$1:F$65,G100+1),0)</f>
        <v>0</v>
      </c>
      <c r="T100" s="53">
        <f>IF(AND(J100&lt;&gt;0,I100&lt;=5),VLOOKUP(J100,баллы!A$1:F$65,I100+1),0)</f>
        <v>0</v>
      </c>
      <c r="U100" s="53">
        <f>IF(AND(L100&lt;&gt;0,K100&lt;=5),VLOOKUP(L100,баллы!A$1:F$65,K100+1),0)</f>
        <v>0</v>
      </c>
      <c r="V100" s="54"/>
      <c r="W100" s="54"/>
      <c r="X100" s="54">
        <f t="shared" si="7"/>
        <v>0</v>
      </c>
      <c r="Y100" s="53">
        <f>IF(AND(N100&lt;&gt;0,M100&lt;=5),VLOOKUP(N100,баллы!A$1:F$65,M100+1),0)</f>
        <v>0</v>
      </c>
      <c r="Z100" s="53">
        <f>IF(AND(P100&lt;&gt;0,O100&lt;=5),VLOOKUP(P100,баллы!A$1:F$65,O100+1),0)</f>
        <v>0</v>
      </c>
      <c r="AA100" s="53">
        <f>IF(AND(R100&lt;&gt;0,Q100&lt;=5),VLOOKUP(R100,баллы!A$1:F$65,Q100+1),0)</f>
        <v>0</v>
      </c>
      <c r="AB100" s="55">
        <f t="shared" si="8"/>
        <v>0</v>
      </c>
      <c r="AC100" s="47"/>
      <c r="AD100" s="56"/>
    </row>
    <row r="101" spans="1:46" s="50" customFormat="1" x14ac:dyDescent="0.2">
      <c r="A101" s="47"/>
      <c r="B101" s="48" t="s">
        <v>162</v>
      </c>
      <c r="C101" s="49" t="s">
        <v>26</v>
      </c>
      <c r="D101" s="50">
        <v>1969</v>
      </c>
      <c r="E101" s="51"/>
      <c r="F101" s="47">
        <f t="shared" si="6"/>
        <v>0</v>
      </c>
      <c r="G101" s="47"/>
      <c r="H101" s="52"/>
      <c r="I101" s="47"/>
      <c r="J101" s="52"/>
      <c r="K101" s="47"/>
      <c r="L101" s="52"/>
      <c r="M101" s="47"/>
      <c r="N101" s="52"/>
      <c r="O101" s="47"/>
      <c r="P101" s="52"/>
      <c r="Q101" s="47"/>
      <c r="R101" s="52"/>
      <c r="S101" s="53">
        <f>IF(AND(H101&lt;&gt;0,G101&lt;=5),VLOOKUP(H101,баллы!A$1:F$65,G101+1),0)</f>
        <v>0</v>
      </c>
      <c r="T101" s="53">
        <f>IF(AND(J101&lt;&gt;0,I101&lt;=5),VLOOKUP(J101,баллы!A$1:F$65,I101+1),0)</f>
        <v>0</v>
      </c>
      <c r="U101" s="53">
        <f>IF(AND(L101&lt;&gt;0,K101&lt;=5),VLOOKUP(L101,баллы!A$1:F$65,K101+1),0)</f>
        <v>0</v>
      </c>
      <c r="V101" s="54"/>
      <c r="W101" s="54"/>
      <c r="X101" s="54">
        <f t="shared" si="7"/>
        <v>0</v>
      </c>
      <c r="Y101" s="53">
        <f>IF(AND(N101&lt;&gt;0,M101&lt;=5),VLOOKUP(N101,баллы!A$1:F$65,M101+1),0)</f>
        <v>0</v>
      </c>
      <c r="Z101" s="53">
        <f>IF(AND(P101&lt;&gt;0,O101&lt;=5),VLOOKUP(P101,баллы!A$1:F$65,O101+1),0)</f>
        <v>0</v>
      </c>
      <c r="AA101" s="53">
        <f>IF(AND(R101&lt;&gt;0,Q101&lt;=5),VLOOKUP(R101,баллы!A$1:F$65,Q101+1),0)</f>
        <v>0</v>
      </c>
      <c r="AB101" s="55">
        <f t="shared" si="8"/>
        <v>0</v>
      </c>
      <c r="AC101" s="47"/>
      <c r="AD101" s="56"/>
    </row>
    <row r="102" spans="1:46" s="50" customFormat="1" x14ac:dyDescent="0.2">
      <c r="A102" s="47"/>
      <c r="B102" s="48" t="s">
        <v>102</v>
      </c>
      <c r="C102" s="49" t="s">
        <v>26</v>
      </c>
      <c r="D102" s="50">
        <v>1969</v>
      </c>
      <c r="E102" s="51"/>
      <c r="F102" s="47">
        <f t="shared" si="6"/>
        <v>0</v>
      </c>
      <c r="G102" s="47"/>
      <c r="H102" s="52"/>
      <c r="I102" s="47"/>
      <c r="J102" s="52"/>
      <c r="K102" s="47"/>
      <c r="L102" s="52"/>
      <c r="M102" s="47"/>
      <c r="N102" s="52"/>
      <c r="O102" s="47"/>
      <c r="P102" s="52"/>
      <c r="Q102" s="47"/>
      <c r="R102" s="52"/>
      <c r="S102" s="53">
        <f>IF(AND(H102&lt;&gt;0,G102&lt;=5),VLOOKUP(H102,баллы!A$1:F$65,G102+1),0)</f>
        <v>0</v>
      </c>
      <c r="T102" s="53">
        <f>IF(AND(J102&lt;&gt;0,I102&lt;=5),VLOOKUP(J102,баллы!A$1:F$65,I102+1),0)</f>
        <v>0</v>
      </c>
      <c r="U102" s="53">
        <f>IF(AND(L102&lt;&gt;0,K102&lt;=5),VLOOKUP(L102,баллы!A$1:F$65,K102+1),0)</f>
        <v>0</v>
      </c>
      <c r="V102" s="54"/>
      <c r="W102" s="54"/>
      <c r="X102" s="54">
        <f t="shared" si="7"/>
        <v>0</v>
      </c>
      <c r="Y102" s="53">
        <f>IF(AND(N102&lt;&gt;0,M102&lt;=5),VLOOKUP(N102,баллы!A$1:F$65,M102+1),0)</f>
        <v>0</v>
      </c>
      <c r="Z102" s="53">
        <f>IF(AND(P102&lt;&gt;0,O102&lt;=5),VLOOKUP(P102,баллы!A$1:F$65,O102+1),0)</f>
        <v>0</v>
      </c>
      <c r="AA102" s="53">
        <f>IF(AND(R102&lt;&gt;0,Q102&lt;=5),VLOOKUP(R102,баллы!A$1:F$65,Q102+1),0)</f>
        <v>0</v>
      </c>
      <c r="AB102" s="55">
        <f t="shared" si="8"/>
        <v>0</v>
      </c>
      <c r="AC102" s="47"/>
      <c r="AD102" s="56"/>
    </row>
    <row r="103" spans="1:46" s="50" customFormat="1" x14ac:dyDescent="0.2">
      <c r="A103" s="47"/>
      <c r="B103" s="48" t="s">
        <v>163</v>
      </c>
      <c r="C103" s="49" t="s">
        <v>25</v>
      </c>
      <c r="D103" s="50">
        <v>1982</v>
      </c>
      <c r="E103" s="51"/>
      <c r="F103" s="47">
        <f t="shared" si="6"/>
        <v>0</v>
      </c>
      <c r="G103" s="47"/>
      <c r="H103" s="52"/>
      <c r="I103" s="47"/>
      <c r="J103" s="52"/>
      <c r="K103" s="47"/>
      <c r="L103" s="52"/>
      <c r="M103" s="47"/>
      <c r="N103" s="52"/>
      <c r="O103" s="47"/>
      <c r="P103" s="52"/>
      <c r="Q103" s="47"/>
      <c r="R103" s="52"/>
      <c r="S103" s="53">
        <f>IF(AND(H103&lt;&gt;0,G103&lt;=5),VLOOKUP(H103,баллы!A$1:F$65,G103+1),0)</f>
        <v>0</v>
      </c>
      <c r="T103" s="53">
        <f>IF(AND(J103&lt;&gt;0,I103&lt;=5),VLOOKUP(J103,баллы!A$1:F$65,I103+1),0)</f>
        <v>0</v>
      </c>
      <c r="U103" s="53">
        <f>IF(AND(L103&lt;&gt;0,K103&lt;=5),VLOOKUP(L103,баллы!A$1:F$65,K103+1),0)</f>
        <v>0</v>
      </c>
      <c r="V103" s="54"/>
      <c r="W103" s="54"/>
      <c r="X103" s="54">
        <f t="shared" si="7"/>
        <v>0</v>
      </c>
      <c r="Y103" s="53">
        <f>IF(AND(N103&lt;&gt;0,M103&lt;=5),VLOOKUP(N103,баллы!A$1:F$65,M103+1),0)</f>
        <v>0</v>
      </c>
      <c r="Z103" s="53">
        <f>IF(AND(P103&lt;&gt;0,O103&lt;=5),VLOOKUP(P103,баллы!A$1:F$65,O103+1),0)</f>
        <v>0</v>
      </c>
      <c r="AA103" s="53">
        <f>IF(AND(R103&lt;&gt;0,Q103&lt;=5),VLOOKUP(R103,баллы!A$1:F$65,Q103+1),0)</f>
        <v>0</v>
      </c>
      <c r="AB103" s="55">
        <f t="shared" si="8"/>
        <v>0</v>
      </c>
      <c r="AC103" s="47"/>
      <c r="AD103" s="56"/>
    </row>
    <row r="104" spans="1:46" s="50" customFormat="1" x14ac:dyDescent="0.2">
      <c r="A104" s="47"/>
      <c r="B104" s="48" t="s">
        <v>115</v>
      </c>
      <c r="C104" s="49" t="s">
        <v>26</v>
      </c>
      <c r="D104" s="50">
        <v>1982</v>
      </c>
      <c r="E104" s="51"/>
      <c r="F104" s="47">
        <f t="shared" si="6"/>
        <v>0</v>
      </c>
      <c r="G104" s="47"/>
      <c r="H104" s="52"/>
      <c r="I104" s="47"/>
      <c r="J104" s="52"/>
      <c r="K104" s="47"/>
      <c r="L104" s="52"/>
      <c r="M104" s="47"/>
      <c r="N104" s="52"/>
      <c r="O104" s="47"/>
      <c r="P104" s="52"/>
      <c r="Q104" s="47"/>
      <c r="R104" s="52"/>
      <c r="S104" s="53">
        <f>IF(AND(H104&lt;&gt;0,G104&lt;=5),VLOOKUP(H104,баллы!A$1:F$65,G104+1),0)</f>
        <v>0</v>
      </c>
      <c r="T104" s="53">
        <f>IF(AND(J104&lt;&gt;0,I104&lt;=5),VLOOKUP(J104,баллы!A$1:F$65,I104+1),0)</f>
        <v>0</v>
      </c>
      <c r="U104" s="53">
        <f>IF(AND(L104&lt;&gt;0,K104&lt;=5),VLOOKUP(L104,баллы!A$1:F$65,K104+1),0)</f>
        <v>0</v>
      </c>
      <c r="V104" s="54"/>
      <c r="W104" s="54"/>
      <c r="X104" s="54">
        <f t="shared" si="7"/>
        <v>0</v>
      </c>
      <c r="Y104" s="53">
        <f>IF(AND(N104&lt;&gt;0,M104&lt;=5),VLOOKUP(N104,баллы!A$1:F$65,M104+1),0)</f>
        <v>0</v>
      </c>
      <c r="Z104" s="53">
        <f>IF(AND(P104&lt;&gt;0,O104&lt;=5),VLOOKUP(P104,баллы!A$1:F$65,O104+1),0)</f>
        <v>0</v>
      </c>
      <c r="AA104" s="53">
        <f>IF(AND(R104&lt;&gt;0,Q104&lt;=5),VLOOKUP(R104,баллы!A$1:F$65,Q104+1),0)</f>
        <v>0</v>
      </c>
      <c r="AB104" s="55">
        <f t="shared" si="8"/>
        <v>0</v>
      </c>
      <c r="AC104" s="47"/>
      <c r="AD104" s="56"/>
    </row>
    <row r="105" spans="1:46" s="50" customFormat="1" x14ac:dyDescent="0.2">
      <c r="A105" s="47"/>
      <c r="B105" s="48" t="s">
        <v>120</v>
      </c>
      <c r="C105" s="49" t="s">
        <v>25</v>
      </c>
      <c r="D105" s="50">
        <v>1991</v>
      </c>
      <c r="E105" s="51"/>
      <c r="F105" s="47">
        <f t="shared" si="6"/>
        <v>0</v>
      </c>
      <c r="G105" s="47"/>
      <c r="H105" s="52"/>
      <c r="I105" s="47"/>
      <c r="J105" s="52"/>
      <c r="K105" s="47"/>
      <c r="L105" s="52"/>
      <c r="M105" s="47"/>
      <c r="N105" s="52"/>
      <c r="O105" s="47"/>
      <c r="P105" s="52"/>
      <c r="Q105" s="47"/>
      <c r="R105" s="52"/>
      <c r="S105" s="53">
        <f>IF(AND(H105&lt;&gt;0,G105&lt;=5),VLOOKUP(H105,баллы!A$1:F$65,G105+1),0)</f>
        <v>0</v>
      </c>
      <c r="T105" s="53">
        <f>IF(AND(J105&lt;&gt;0,I105&lt;=5),VLOOKUP(J105,баллы!A$1:F$65,I105+1),0)</f>
        <v>0</v>
      </c>
      <c r="U105" s="53">
        <f>IF(AND(L105&lt;&gt;0,K105&lt;=5),VLOOKUP(L105,баллы!A$1:F$65,K105+1),0)</f>
        <v>0</v>
      </c>
      <c r="V105" s="54"/>
      <c r="W105" s="54"/>
      <c r="X105" s="54">
        <f t="shared" si="7"/>
        <v>0</v>
      </c>
      <c r="Y105" s="53">
        <f>IF(AND(N105&lt;&gt;0,M105&lt;=5),VLOOKUP(N105,баллы!A$1:F$65,M105+1),0)</f>
        <v>0</v>
      </c>
      <c r="Z105" s="53">
        <f>IF(AND(P105&lt;&gt;0,O105&lt;=5),VLOOKUP(P105,баллы!A$1:F$65,O105+1),0)</f>
        <v>0</v>
      </c>
      <c r="AA105" s="53">
        <f>IF(AND(R105&lt;&gt;0,Q105&lt;=5),VLOOKUP(R105,баллы!A$1:F$65,Q105+1),0)</f>
        <v>0</v>
      </c>
      <c r="AB105" s="55">
        <f t="shared" si="8"/>
        <v>0</v>
      </c>
      <c r="AC105" s="47"/>
      <c r="AD105" s="56"/>
    </row>
    <row r="106" spans="1:46" s="50" customFormat="1" x14ac:dyDescent="0.2">
      <c r="A106" s="47"/>
      <c r="B106" s="48" t="s">
        <v>188</v>
      </c>
      <c r="C106" s="50" t="s">
        <v>25</v>
      </c>
      <c r="D106" s="50">
        <v>2002</v>
      </c>
      <c r="E106" s="51"/>
      <c r="F106" s="47">
        <f t="shared" si="6"/>
        <v>0</v>
      </c>
      <c r="G106" s="47"/>
      <c r="H106" s="60"/>
      <c r="I106" s="47"/>
      <c r="J106" s="52"/>
      <c r="K106" s="47"/>
      <c r="L106" s="60"/>
      <c r="M106" s="47"/>
      <c r="N106" s="60"/>
      <c r="O106" s="47"/>
      <c r="P106" s="52"/>
      <c r="Q106" s="47"/>
      <c r="R106" s="60"/>
      <c r="S106" s="53">
        <f>IF(AND(H106&lt;&gt;0,G106&lt;=5),VLOOKUP(H106,баллы!A$1:F$65,G106+1),0)</f>
        <v>0</v>
      </c>
      <c r="T106" s="53">
        <f>IF(AND(J106&lt;&gt;0,I106&lt;=5),VLOOKUP(J106,баллы!A$1:F$65,I106+1),0)</f>
        <v>0</v>
      </c>
      <c r="U106" s="53">
        <f>IF(AND(L106&lt;&gt;0,K106&lt;=5),VLOOKUP(L106,баллы!A$1:F$65,K106+1),0)</f>
        <v>0</v>
      </c>
      <c r="V106" s="54"/>
      <c r="W106" s="54"/>
      <c r="X106" s="54">
        <f t="shared" si="7"/>
        <v>0</v>
      </c>
      <c r="Y106" s="53">
        <f>IF(AND(N106&lt;&gt;0,M106&lt;=5),VLOOKUP(N106,баллы!A$1:F$65,M106+1),0)</f>
        <v>0</v>
      </c>
      <c r="Z106" s="53">
        <f>IF(AND(P106&lt;&gt;0,O106&lt;=5),VLOOKUP(P106,баллы!A$1:F$65,O106+1),0)</f>
        <v>0</v>
      </c>
      <c r="AA106" s="53">
        <f>IF(AND(R106&lt;&gt;0,Q106&lt;=5),VLOOKUP(R106,баллы!A$1:F$65,Q106+1),0)</f>
        <v>0</v>
      </c>
      <c r="AB106" s="55">
        <f t="shared" si="8"/>
        <v>0</v>
      </c>
      <c r="AC106" s="47"/>
      <c r="AD106" s="56"/>
    </row>
    <row r="107" spans="1:46" s="50" customFormat="1" x14ac:dyDescent="0.2">
      <c r="A107" s="47"/>
      <c r="B107" s="48" t="s">
        <v>182</v>
      </c>
      <c r="C107" s="49" t="s">
        <v>183</v>
      </c>
      <c r="D107" s="50">
        <v>1978</v>
      </c>
      <c r="E107" s="51"/>
      <c r="F107" s="47">
        <f t="shared" si="6"/>
        <v>0</v>
      </c>
      <c r="G107" s="47"/>
      <c r="H107" s="52"/>
      <c r="I107" s="47"/>
      <c r="J107" s="52"/>
      <c r="K107" s="47"/>
      <c r="L107" s="52"/>
      <c r="M107" s="47"/>
      <c r="N107" s="52"/>
      <c r="O107" s="47"/>
      <c r="P107" s="52"/>
      <c r="Q107" s="47"/>
      <c r="R107" s="52"/>
      <c r="S107" s="53">
        <f>IF(AND(H107&lt;&gt;0,G107&lt;=5),VLOOKUP(H107,баллы!A$1:F$65,G107+1),0)</f>
        <v>0</v>
      </c>
      <c r="T107" s="53">
        <f>IF(AND(J107&lt;&gt;0,I107&lt;=5),VLOOKUP(J107,баллы!A$1:F$65,I107+1),0)</f>
        <v>0</v>
      </c>
      <c r="U107" s="53">
        <f>IF(AND(L107&lt;&gt;0,K107&lt;=5),VLOOKUP(L107,баллы!A$1:F$65,K107+1),0)</f>
        <v>0</v>
      </c>
      <c r="V107" s="54"/>
      <c r="W107" s="54"/>
      <c r="X107" s="54">
        <f t="shared" si="7"/>
        <v>0</v>
      </c>
      <c r="Y107" s="53">
        <f>IF(AND(N107&lt;&gt;0,M107&lt;=5),VLOOKUP(N107,баллы!A$1:F$65,M107+1),0)</f>
        <v>0</v>
      </c>
      <c r="Z107" s="53">
        <f>IF(AND(P107&lt;&gt;0,O107&lt;=5),VLOOKUP(P107,баллы!A$1:F$65,O107+1),0)</f>
        <v>0</v>
      </c>
      <c r="AA107" s="53">
        <f>IF(AND(R107&lt;&gt;0,Q107&lt;=5),VLOOKUP(R107,баллы!A$1:F$65,Q107+1),0)</f>
        <v>0</v>
      </c>
      <c r="AB107" s="55">
        <f t="shared" si="8"/>
        <v>0</v>
      </c>
      <c r="AC107" s="47"/>
      <c r="AD107" s="56"/>
    </row>
    <row r="108" spans="1:46" s="21" customFormat="1" x14ac:dyDescent="0.2">
      <c r="A108" s="47"/>
      <c r="B108" s="48" t="s">
        <v>187</v>
      </c>
      <c r="C108" s="50" t="s">
        <v>25</v>
      </c>
      <c r="D108" s="50">
        <v>2002</v>
      </c>
      <c r="E108" s="51"/>
      <c r="F108" s="47">
        <f t="shared" si="6"/>
        <v>0</v>
      </c>
      <c r="G108" s="47"/>
      <c r="H108" s="60"/>
      <c r="I108" s="47"/>
      <c r="J108" s="52"/>
      <c r="K108" s="47"/>
      <c r="L108" s="60"/>
      <c r="M108" s="47"/>
      <c r="N108" s="52"/>
      <c r="O108" s="47"/>
      <c r="P108" s="52"/>
      <c r="Q108" s="47"/>
      <c r="R108" s="60"/>
      <c r="S108" s="53">
        <f>IF(AND(H108&lt;&gt;0,G108&lt;=5),VLOOKUP(H108,баллы!A$1:F$65,G108+1),0)</f>
        <v>0</v>
      </c>
      <c r="T108" s="53">
        <f>IF(AND(J108&lt;&gt;0,I108&lt;=5),VLOOKUP(J108,баллы!A$1:F$65,I108+1),0)</f>
        <v>0</v>
      </c>
      <c r="U108" s="53">
        <f>IF(AND(L108&lt;&gt;0,K108&lt;=5),VLOOKUP(L108,баллы!A$1:F$65,K108+1),0)</f>
        <v>0</v>
      </c>
      <c r="V108" s="54"/>
      <c r="W108" s="54"/>
      <c r="X108" s="54">
        <f t="shared" si="7"/>
        <v>0</v>
      </c>
      <c r="Y108" s="53">
        <f>IF(AND(N108&lt;&gt;0,M108&lt;=5),VLOOKUP(N108,баллы!A$1:F$65,M108+1),0)</f>
        <v>0</v>
      </c>
      <c r="Z108" s="53">
        <f>IF(AND(P108&lt;&gt;0,O108&lt;=5),VLOOKUP(P108,баллы!A$1:F$65,O108+1),0)</f>
        <v>0</v>
      </c>
      <c r="AA108" s="53">
        <f>IF(AND(R108&lt;&gt;0,Q108&lt;=5),VLOOKUP(R108,баллы!A$1:F$65,Q108+1),0)</f>
        <v>0</v>
      </c>
      <c r="AB108" s="55">
        <f t="shared" si="8"/>
        <v>0</v>
      </c>
      <c r="AC108" s="47"/>
      <c r="AD108" s="56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</row>
    <row r="109" spans="1:46" s="21" customFormat="1" x14ac:dyDescent="0.2">
      <c r="A109" s="47"/>
      <c r="B109" s="48" t="s">
        <v>215</v>
      </c>
      <c r="C109" s="50" t="s">
        <v>213</v>
      </c>
      <c r="D109" s="50">
        <v>1978</v>
      </c>
      <c r="E109" s="57"/>
      <c r="F109" s="47">
        <f t="shared" si="6"/>
        <v>0</v>
      </c>
      <c r="G109" s="47"/>
      <c r="H109" s="60"/>
      <c r="I109" s="47"/>
      <c r="J109" s="52"/>
      <c r="K109" s="47"/>
      <c r="L109" s="60"/>
      <c r="M109" s="47"/>
      <c r="N109" s="52"/>
      <c r="O109" s="47"/>
      <c r="P109" s="52"/>
      <c r="Q109" s="47"/>
      <c r="R109" s="60"/>
      <c r="S109" s="53">
        <f>IF(AND(H109&lt;&gt;0,G109&lt;=5),VLOOKUP(H109,баллы!A$1:F$65,G109+1),0)</f>
        <v>0</v>
      </c>
      <c r="T109" s="53">
        <f>IF(AND(J109&lt;&gt;0,I109&lt;=5),VLOOKUP(J109,баллы!A$1:F$65,I109+1),0)</f>
        <v>0</v>
      </c>
      <c r="U109" s="53">
        <f>IF(AND(L109&lt;&gt;0,K109&lt;=5),VLOOKUP(L109,баллы!A$1:F$65,K109+1),0)</f>
        <v>0</v>
      </c>
      <c r="V109" s="54"/>
      <c r="W109" s="54"/>
      <c r="X109" s="54">
        <f t="shared" si="7"/>
        <v>0</v>
      </c>
      <c r="Y109" s="53">
        <f>IF(AND(N109&lt;&gt;0,M109&lt;=5),VLOOKUP(N109,баллы!A$1:F$65,M109+1),0)</f>
        <v>0</v>
      </c>
      <c r="Z109" s="53">
        <f>IF(AND(P109&lt;&gt;0,O109&lt;=5),VLOOKUP(P109,баллы!A$1:F$65,O109+1),0)</f>
        <v>0</v>
      </c>
      <c r="AA109" s="53">
        <f>IF(AND(R109&lt;&gt;0,Q109&lt;=5),VLOOKUP(R109,баллы!A$1:F$65,Q109+1),0)</f>
        <v>0</v>
      </c>
      <c r="AB109" s="55">
        <f t="shared" si="8"/>
        <v>0</v>
      </c>
      <c r="AC109" s="47"/>
      <c r="AD109" s="56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</row>
    <row r="110" spans="1:46" s="50" customFormat="1" x14ac:dyDescent="0.2">
      <c r="A110" s="47"/>
      <c r="B110" s="48" t="s">
        <v>180</v>
      </c>
      <c r="C110" s="49" t="s">
        <v>27</v>
      </c>
      <c r="D110" s="50">
        <v>1984</v>
      </c>
      <c r="E110" s="51"/>
      <c r="F110" s="47">
        <f t="shared" si="6"/>
        <v>0</v>
      </c>
      <c r="G110" s="47"/>
      <c r="H110" s="52"/>
      <c r="I110" s="47"/>
      <c r="J110" s="52"/>
      <c r="K110" s="47"/>
      <c r="L110" s="52"/>
      <c r="M110" s="47"/>
      <c r="N110" s="52"/>
      <c r="O110" s="47"/>
      <c r="P110" s="52"/>
      <c r="Q110" s="47"/>
      <c r="R110" s="52"/>
      <c r="S110" s="53">
        <f>IF(AND(H110&lt;&gt;0,G110&lt;=5),VLOOKUP(H110,баллы!A$1:F$65,G110+1),0)</f>
        <v>0</v>
      </c>
      <c r="T110" s="53">
        <f>IF(AND(J110&lt;&gt;0,I110&lt;=5),VLOOKUP(J110,баллы!A$1:F$65,I110+1),0)</f>
        <v>0</v>
      </c>
      <c r="U110" s="53">
        <f>IF(AND(L110&lt;&gt;0,K110&lt;=5),VLOOKUP(L110,баллы!A$1:F$65,K110+1),0)</f>
        <v>0</v>
      </c>
      <c r="V110" s="54"/>
      <c r="W110" s="54"/>
      <c r="X110" s="54">
        <f t="shared" si="7"/>
        <v>0</v>
      </c>
      <c r="Y110" s="53">
        <f>IF(AND(N110&lt;&gt;0,M110&lt;=5),VLOOKUP(N110,баллы!A$1:F$65,M110+1),0)</f>
        <v>0</v>
      </c>
      <c r="Z110" s="53">
        <f>IF(AND(P110&lt;&gt;0,O110&lt;=5),VLOOKUP(P110,баллы!A$1:F$65,O110+1),0)</f>
        <v>0</v>
      </c>
      <c r="AA110" s="53">
        <f>IF(AND(R110&lt;&gt;0,Q110&lt;=5),VLOOKUP(R110,баллы!A$1:F$65,Q110+1),0)</f>
        <v>0</v>
      </c>
      <c r="AB110" s="55">
        <f t="shared" si="8"/>
        <v>0</v>
      </c>
      <c r="AC110" s="47"/>
      <c r="AD110" s="56"/>
    </row>
    <row r="111" spans="1:46" s="50" customFormat="1" x14ac:dyDescent="0.2">
      <c r="A111" s="47"/>
      <c r="B111" s="48" t="s">
        <v>189</v>
      </c>
      <c r="C111" s="49" t="s">
        <v>25</v>
      </c>
      <c r="D111" s="50">
        <v>2005</v>
      </c>
      <c r="E111" s="51"/>
      <c r="F111" s="47">
        <f t="shared" si="6"/>
        <v>0</v>
      </c>
      <c r="G111" s="47"/>
      <c r="H111" s="52"/>
      <c r="I111" s="47"/>
      <c r="J111" s="52"/>
      <c r="K111" s="47"/>
      <c r="L111" s="52"/>
      <c r="M111" s="47"/>
      <c r="N111" s="52"/>
      <c r="O111" s="47"/>
      <c r="P111" s="52"/>
      <c r="Q111" s="47"/>
      <c r="R111" s="52"/>
      <c r="S111" s="53">
        <f>IF(AND(H111&lt;&gt;0,G111&lt;=5),VLOOKUP(H111,баллы!A$1:F$65,G111+1),0)</f>
        <v>0</v>
      </c>
      <c r="T111" s="53">
        <f>IF(AND(J111&lt;&gt;0,I111&lt;=5),VLOOKUP(J111,баллы!A$1:F$65,I111+1),0)</f>
        <v>0</v>
      </c>
      <c r="U111" s="53">
        <f>IF(AND(L111&lt;&gt;0,K111&lt;=5),VLOOKUP(L111,баллы!A$1:F$65,K111+1),0)</f>
        <v>0</v>
      </c>
      <c r="V111" s="54"/>
      <c r="W111" s="54"/>
      <c r="X111" s="54">
        <f t="shared" si="7"/>
        <v>0</v>
      </c>
      <c r="Y111" s="53">
        <f>IF(AND(N111&lt;&gt;0,M111&lt;=5),VLOOKUP(N111,баллы!A$1:F$65,M111+1),0)</f>
        <v>0</v>
      </c>
      <c r="Z111" s="53">
        <f>IF(AND(P111&lt;&gt;0,O111&lt;=5),VLOOKUP(P111,баллы!A$1:F$65,O111+1),0)</f>
        <v>0</v>
      </c>
      <c r="AA111" s="53">
        <f>IF(AND(R111&lt;&gt;0,Q111&lt;=5),VLOOKUP(R111,баллы!A$1:F$65,Q111+1),0)</f>
        <v>0</v>
      </c>
      <c r="AB111" s="55">
        <f t="shared" si="8"/>
        <v>0</v>
      </c>
      <c r="AC111" s="47"/>
      <c r="AD111" s="56"/>
    </row>
    <row r="112" spans="1:46" s="50" customFormat="1" x14ac:dyDescent="0.2">
      <c r="A112" s="47"/>
      <c r="B112" s="48" t="s">
        <v>142</v>
      </c>
      <c r="C112" s="49" t="s">
        <v>25</v>
      </c>
      <c r="D112" s="50">
        <v>1972</v>
      </c>
      <c r="E112" s="51"/>
      <c r="F112" s="47">
        <f t="shared" si="6"/>
        <v>0</v>
      </c>
      <c r="G112" s="47"/>
      <c r="H112" s="52"/>
      <c r="I112" s="47"/>
      <c r="J112" s="52"/>
      <c r="K112" s="47"/>
      <c r="L112" s="52"/>
      <c r="M112" s="47"/>
      <c r="N112" s="52"/>
      <c r="O112" s="47"/>
      <c r="P112" s="52"/>
      <c r="Q112" s="47"/>
      <c r="R112" s="52"/>
      <c r="S112" s="53">
        <f>IF(AND(H112&lt;&gt;0,G112&lt;=5),VLOOKUP(H112,баллы!A$1:F$65,G112+1),0)</f>
        <v>0</v>
      </c>
      <c r="T112" s="53">
        <f>IF(AND(J112&lt;&gt;0,I112&lt;=5),VLOOKUP(J112,баллы!A$1:F$65,I112+1),0)</f>
        <v>0</v>
      </c>
      <c r="U112" s="53">
        <f>IF(AND(L112&lt;&gt;0,K112&lt;=5),VLOOKUP(L112,баллы!A$1:F$65,K112+1),0)</f>
        <v>0</v>
      </c>
      <c r="V112" s="54"/>
      <c r="W112" s="54"/>
      <c r="X112" s="54">
        <f t="shared" si="7"/>
        <v>0</v>
      </c>
      <c r="Y112" s="53">
        <f>IF(AND(N112&lt;&gt;0,M112&lt;=5),VLOOKUP(N112,баллы!A$1:F$65,M112+1),0)</f>
        <v>0</v>
      </c>
      <c r="Z112" s="53">
        <f>IF(AND(P112&lt;&gt;0,O112&lt;=5),VLOOKUP(P112,баллы!A$1:F$65,O112+1),0)</f>
        <v>0</v>
      </c>
      <c r="AA112" s="53">
        <f>IF(AND(R112&lt;&gt;0,Q112&lt;=5),VLOOKUP(R112,баллы!A$1:F$65,Q112+1),0)</f>
        <v>0</v>
      </c>
      <c r="AB112" s="55">
        <f t="shared" si="8"/>
        <v>0</v>
      </c>
      <c r="AC112" s="47"/>
      <c r="AD112" s="56"/>
    </row>
    <row r="113" spans="1:46" s="50" customFormat="1" x14ac:dyDescent="0.2">
      <c r="A113" s="47"/>
      <c r="B113" s="48" t="s">
        <v>91</v>
      </c>
      <c r="C113" s="49" t="s">
        <v>95</v>
      </c>
      <c r="D113" s="50">
        <v>1998</v>
      </c>
      <c r="E113" s="51"/>
      <c r="F113" s="47">
        <f t="shared" si="6"/>
        <v>0</v>
      </c>
      <c r="G113" s="47"/>
      <c r="H113" s="52"/>
      <c r="I113" s="47"/>
      <c r="J113" s="52"/>
      <c r="K113" s="47"/>
      <c r="L113" s="52"/>
      <c r="M113" s="47"/>
      <c r="N113" s="52"/>
      <c r="O113" s="47"/>
      <c r="P113" s="52"/>
      <c r="Q113" s="47"/>
      <c r="R113" s="52"/>
      <c r="S113" s="53">
        <f>IF(AND(H113&lt;&gt;0,G113&lt;=5),VLOOKUP(H113,баллы!A$1:F$65,G113+1),0)</f>
        <v>0</v>
      </c>
      <c r="T113" s="53">
        <f>IF(AND(J113&lt;&gt;0,I113&lt;=5),VLOOKUP(J113,баллы!A$1:F$65,I113+1),0)</f>
        <v>0</v>
      </c>
      <c r="U113" s="53">
        <f>IF(AND(L113&lt;&gt;0,K113&lt;=5),VLOOKUP(L113,баллы!A$1:F$65,K113+1),0)</f>
        <v>0</v>
      </c>
      <c r="V113" s="54"/>
      <c r="W113" s="54"/>
      <c r="X113" s="54">
        <f t="shared" si="7"/>
        <v>0</v>
      </c>
      <c r="Y113" s="53">
        <f>IF(AND(N113&lt;&gt;0,M113&lt;=5),VLOOKUP(N113,баллы!A$1:F$65,M113+1),0)</f>
        <v>0</v>
      </c>
      <c r="Z113" s="53">
        <f>IF(AND(P113&lt;&gt;0,O113&lt;=5),VLOOKUP(P113,баллы!A$1:F$65,O113+1),0)</f>
        <v>0</v>
      </c>
      <c r="AA113" s="53">
        <f>IF(AND(R113&lt;&gt;0,Q113&lt;=5),VLOOKUP(R113,баллы!A$1:F$65,Q113+1),0)</f>
        <v>0</v>
      </c>
      <c r="AB113" s="55">
        <f t="shared" si="8"/>
        <v>0</v>
      </c>
      <c r="AC113" s="47"/>
      <c r="AD113" s="56"/>
    </row>
    <row r="114" spans="1:46" s="50" customFormat="1" x14ac:dyDescent="0.2">
      <c r="A114" s="47"/>
      <c r="B114" s="48" t="s">
        <v>52</v>
      </c>
      <c r="C114" s="49" t="s">
        <v>25</v>
      </c>
      <c r="D114" s="50">
        <v>1975</v>
      </c>
      <c r="E114" s="51"/>
      <c r="F114" s="47">
        <f t="shared" si="6"/>
        <v>0</v>
      </c>
      <c r="G114" s="47"/>
      <c r="H114" s="52"/>
      <c r="I114" s="47"/>
      <c r="J114" s="52"/>
      <c r="K114" s="47"/>
      <c r="L114" s="52"/>
      <c r="M114" s="47"/>
      <c r="N114" s="52"/>
      <c r="O114" s="47"/>
      <c r="P114" s="52"/>
      <c r="Q114" s="47"/>
      <c r="R114" s="52"/>
      <c r="S114" s="53">
        <f>IF(AND(H114&lt;&gt;0,G114&lt;=5),VLOOKUP(H114,баллы!A$1:F$65,G114+1),0)</f>
        <v>0</v>
      </c>
      <c r="T114" s="53">
        <f>IF(AND(J114&lt;&gt;0,I114&lt;=5),VLOOKUP(J114,баллы!A$1:F$65,I114+1),0)</f>
        <v>0</v>
      </c>
      <c r="U114" s="53">
        <f>IF(AND(L114&lt;&gt;0,K114&lt;=5),VLOOKUP(L114,баллы!A$1:F$65,K114+1),0)</f>
        <v>0</v>
      </c>
      <c r="V114" s="54"/>
      <c r="W114" s="54"/>
      <c r="X114" s="54">
        <f t="shared" si="7"/>
        <v>0</v>
      </c>
      <c r="Y114" s="53">
        <f>IF(AND(N114&lt;&gt;0,M114&lt;=5),VLOOKUP(N114,баллы!A$1:F$65,M114+1),0)</f>
        <v>0</v>
      </c>
      <c r="Z114" s="53">
        <f>IF(AND(P114&lt;&gt;0,O114&lt;=5),VLOOKUP(P114,баллы!A$1:F$65,O114+1),0)</f>
        <v>0</v>
      </c>
      <c r="AA114" s="53">
        <f>IF(AND(R114&lt;&gt;0,Q114&lt;=5),VLOOKUP(R114,баллы!A$1:F$65,Q114+1),0)</f>
        <v>0</v>
      </c>
      <c r="AB114" s="55">
        <f t="shared" si="8"/>
        <v>0</v>
      </c>
      <c r="AC114" s="47"/>
      <c r="AD114" s="56"/>
    </row>
    <row r="115" spans="1:46" s="50" customFormat="1" x14ac:dyDescent="0.2">
      <c r="A115" s="47"/>
      <c r="B115" s="48" t="s">
        <v>76</v>
      </c>
      <c r="C115" s="49" t="s">
        <v>25</v>
      </c>
      <c r="E115" s="51"/>
      <c r="F115" s="47">
        <f t="shared" si="6"/>
        <v>0</v>
      </c>
      <c r="G115" s="47"/>
      <c r="H115" s="52"/>
      <c r="I115" s="47"/>
      <c r="J115" s="52"/>
      <c r="K115" s="47"/>
      <c r="L115" s="52"/>
      <c r="M115" s="47"/>
      <c r="N115" s="52"/>
      <c r="O115" s="47"/>
      <c r="P115" s="52"/>
      <c r="Q115" s="47"/>
      <c r="R115" s="52"/>
      <c r="S115" s="53">
        <f>IF(AND(H115&lt;&gt;0,G115&lt;=5),VLOOKUP(H115,баллы!A$1:F$65,G115+1),0)</f>
        <v>0</v>
      </c>
      <c r="T115" s="53">
        <f>IF(AND(J115&lt;&gt;0,I115&lt;=5),VLOOKUP(J115,баллы!A$1:F$65,I115+1),0)</f>
        <v>0</v>
      </c>
      <c r="U115" s="53">
        <f>IF(AND(L115&lt;&gt;0,K115&lt;=5),VLOOKUP(L115,баллы!A$1:F$65,K115+1),0)</f>
        <v>0</v>
      </c>
      <c r="V115" s="54"/>
      <c r="W115" s="54"/>
      <c r="X115" s="54">
        <f t="shared" si="7"/>
        <v>0</v>
      </c>
      <c r="Y115" s="53">
        <f>IF(AND(N115&lt;&gt;0,M115&lt;=5),VLOOKUP(N115,баллы!A$1:F$65,M115+1),0)</f>
        <v>0</v>
      </c>
      <c r="Z115" s="53">
        <f>IF(AND(P115&lt;&gt;0,O115&lt;=5),VLOOKUP(P115,баллы!A$1:F$65,O115+1),0)</f>
        <v>0</v>
      </c>
      <c r="AA115" s="53">
        <f>IF(AND(R115&lt;&gt;0,Q115&lt;=5),VLOOKUP(R115,баллы!A$1:F$65,Q115+1),0)</f>
        <v>0</v>
      </c>
      <c r="AB115" s="55">
        <f t="shared" si="8"/>
        <v>0</v>
      </c>
      <c r="AC115" s="47"/>
      <c r="AD115" s="56"/>
    </row>
    <row r="116" spans="1:46" s="50" customFormat="1" x14ac:dyDescent="0.2">
      <c r="A116" s="47"/>
      <c r="B116" s="48" t="s">
        <v>225</v>
      </c>
      <c r="C116" s="49" t="s">
        <v>88</v>
      </c>
      <c r="D116" s="50">
        <v>1977</v>
      </c>
      <c r="E116" s="51"/>
      <c r="F116" s="47">
        <f t="shared" si="6"/>
        <v>0</v>
      </c>
      <c r="G116" s="47"/>
      <c r="H116" s="52"/>
      <c r="I116" s="47"/>
      <c r="J116" s="52"/>
      <c r="K116" s="47"/>
      <c r="L116" s="52"/>
      <c r="M116" s="47"/>
      <c r="N116" s="52"/>
      <c r="O116" s="47"/>
      <c r="P116" s="52"/>
      <c r="Q116" s="47"/>
      <c r="R116" s="52"/>
      <c r="S116" s="53">
        <f>IF(AND(H116&lt;&gt;0,G116&lt;=5),VLOOKUP(H116,баллы!A$1:F$65,G116+1),0)</f>
        <v>0</v>
      </c>
      <c r="T116" s="53">
        <f>IF(AND(J116&lt;&gt;0,I116&lt;=5),VLOOKUP(J116,баллы!A$1:F$65,I116+1),0)</f>
        <v>0</v>
      </c>
      <c r="U116" s="53">
        <f>IF(AND(L116&lt;&gt;0,K116&lt;=5),VLOOKUP(L116,баллы!A$1:F$65,K116+1),0)</f>
        <v>0</v>
      </c>
      <c r="V116" s="54"/>
      <c r="W116" s="54"/>
      <c r="X116" s="54">
        <f t="shared" si="7"/>
        <v>0</v>
      </c>
      <c r="Y116" s="53">
        <f>IF(AND(N116&lt;&gt;0,M116&lt;=5),VLOOKUP(N116,баллы!A$1:F$65,M116+1),0)</f>
        <v>0</v>
      </c>
      <c r="Z116" s="53">
        <f>IF(AND(P116&lt;&gt;0,O116&lt;=5),VLOOKUP(P116,баллы!A$1:F$65,O116+1),0)</f>
        <v>0</v>
      </c>
      <c r="AA116" s="53">
        <f>IF(AND(R116&lt;&gt;0,Q116&lt;=5),VLOOKUP(R116,баллы!A$1:F$65,Q116+1),0)</f>
        <v>0</v>
      </c>
      <c r="AB116" s="55">
        <f t="shared" si="8"/>
        <v>0</v>
      </c>
      <c r="AC116" s="47"/>
      <c r="AD116" s="56"/>
    </row>
    <row r="117" spans="1:46" s="50" customFormat="1" x14ac:dyDescent="0.2">
      <c r="A117" s="47"/>
      <c r="B117" s="48" t="s">
        <v>209</v>
      </c>
      <c r="C117" s="49" t="s">
        <v>25</v>
      </c>
      <c r="D117" s="50">
        <v>1977</v>
      </c>
      <c r="E117" s="51"/>
      <c r="F117" s="47">
        <f t="shared" si="6"/>
        <v>0</v>
      </c>
      <c r="G117" s="47"/>
      <c r="H117" s="52"/>
      <c r="I117" s="47"/>
      <c r="J117" s="52"/>
      <c r="K117" s="47"/>
      <c r="L117" s="52"/>
      <c r="M117" s="47"/>
      <c r="N117" s="52"/>
      <c r="O117" s="47"/>
      <c r="P117" s="52"/>
      <c r="Q117" s="47"/>
      <c r="R117" s="52"/>
      <c r="S117" s="53">
        <f>IF(AND(H117&lt;&gt;0,G117&lt;=5),VLOOKUP(H117,баллы!A$1:F$65,G117+1),0)</f>
        <v>0</v>
      </c>
      <c r="T117" s="53">
        <f>IF(AND(J117&lt;&gt;0,I117&lt;=5),VLOOKUP(J117,баллы!A$1:F$65,I117+1),0)</f>
        <v>0</v>
      </c>
      <c r="U117" s="53">
        <f>IF(AND(L117&lt;&gt;0,K117&lt;=5),VLOOKUP(L117,баллы!A$1:F$65,K117+1),0)</f>
        <v>0</v>
      </c>
      <c r="V117" s="54"/>
      <c r="W117" s="54"/>
      <c r="X117" s="54">
        <f t="shared" si="7"/>
        <v>0</v>
      </c>
      <c r="Y117" s="53">
        <f>IF(AND(N117&lt;&gt;0,M117&lt;=5),VLOOKUP(N117,баллы!A$1:F$65,M117+1),0)</f>
        <v>0</v>
      </c>
      <c r="Z117" s="53">
        <f>IF(AND(P117&lt;&gt;0,O117&lt;=5),VLOOKUP(P117,баллы!A$1:F$65,O117+1),0)</f>
        <v>0</v>
      </c>
      <c r="AA117" s="53">
        <f>IF(AND(R117&lt;&gt;0,Q117&lt;=5),VLOOKUP(R117,баллы!A$1:F$65,Q117+1),0)</f>
        <v>0</v>
      </c>
      <c r="AB117" s="55">
        <f t="shared" si="8"/>
        <v>0</v>
      </c>
      <c r="AC117" s="47"/>
      <c r="AD117" s="56"/>
    </row>
    <row r="118" spans="1:46" s="50" customFormat="1" x14ac:dyDescent="0.2">
      <c r="A118" s="47"/>
      <c r="B118" s="48" t="s">
        <v>63</v>
      </c>
      <c r="C118" s="49" t="s">
        <v>25</v>
      </c>
      <c r="E118" s="51"/>
      <c r="F118" s="47">
        <f t="shared" si="6"/>
        <v>0</v>
      </c>
      <c r="G118" s="47"/>
      <c r="H118" s="52"/>
      <c r="I118" s="47"/>
      <c r="J118" s="52"/>
      <c r="K118" s="47"/>
      <c r="L118" s="52"/>
      <c r="M118" s="47"/>
      <c r="N118" s="52"/>
      <c r="O118" s="47"/>
      <c r="P118" s="52"/>
      <c r="Q118" s="47"/>
      <c r="R118" s="52"/>
      <c r="S118" s="53">
        <f>IF(AND(H118&lt;&gt;0,G118&lt;=5),VLOOKUP(H118,баллы!A$1:F$65,G118+1),0)</f>
        <v>0</v>
      </c>
      <c r="T118" s="53">
        <f>IF(AND(J118&lt;&gt;0,I118&lt;=5),VLOOKUP(J118,баллы!A$1:F$65,I118+1),0)</f>
        <v>0</v>
      </c>
      <c r="U118" s="53">
        <f>IF(AND(L118&lt;&gt;0,K118&lt;=5),VLOOKUP(L118,баллы!A$1:F$65,K118+1),0)</f>
        <v>0</v>
      </c>
      <c r="V118" s="54"/>
      <c r="W118" s="54"/>
      <c r="X118" s="54">
        <f t="shared" si="7"/>
        <v>0</v>
      </c>
      <c r="Y118" s="53">
        <f>IF(AND(N118&lt;&gt;0,M118&lt;=5),VLOOKUP(N118,баллы!A$1:F$65,M118+1),0)</f>
        <v>0</v>
      </c>
      <c r="Z118" s="53">
        <f>IF(AND(P118&lt;&gt;0,O118&lt;=5),VLOOKUP(P118,баллы!A$1:F$65,O118+1),0)</f>
        <v>0</v>
      </c>
      <c r="AA118" s="53">
        <f>IF(AND(R118&lt;&gt;0,Q118&lt;=5),VLOOKUP(R118,баллы!A$1:F$65,Q118+1),0)</f>
        <v>0</v>
      </c>
      <c r="AB118" s="55">
        <f t="shared" si="8"/>
        <v>0</v>
      </c>
      <c r="AC118" s="47"/>
      <c r="AD118" s="56"/>
    </row>
    <row r="119" spans="1:46" s="50" customFormat="1" x14ac:dyDescent="0.2">
      <c r="A119" s="47"/>
      <c r="B119" s="48" t="s">
        <v>226</v>
      </c>
      <c r="C119" s="49" t="s">
        <v>25</v>
      </c>
      <c r="D119" s="50">
        <v>1981</v>
      </c>
      <c r="E119" s="51"/>
      <c r="F119" s="47">
        <f t="shared" si="6"/>
        <v>0</v>
      </c>
      <c r="G119" s="47"/>
      <c r="H119" s="52"/>
      <c r="I119" s="47"/>
      <c r="J119" s="52"/>
      <c r="K119" s="47"/>
      <c r="L119" s="52"/>
      <c r="M119" s="47"/>
      <c r="N119" s="52"/>
      <c r="O119" s="47"/>
      <c r="P119" s="52"/>
      <c r="Q119" s="47"/>
      <c r="R119" s="52"/>
      <c r="S119" s="53">
        <f>IF(AND(H119&lt;&gt;0,G119&lt;=5),VLOOKUP(H119,баллы!A$1:F$65,G119+1),0)</f>
        <v>0</v>
      </c>
      <c r="T119" s="53">
        <f>IF(AND(J119&lt;&gt;0,I119&lt;=5),VLOOKUP(J119,баллы!A$1:F$65,I119+1),0)</f>
        <v>0</v>
      </c>
      <c r="U119" s="53">
        <f>IF(AND(L119&lt;&gt;0,K119&lt;=5),VLOOKUP(L119,баллы!A$1:F$65,K119+1),0)</f>
        <v>0</v>
      </c>
      <c r="V119" s="54"/>
      <c r="W119" s="54"/>
      <c r="X119" s="54">
        <f t="shared" si="7"/>
        <v>0</v>
      </c>
      <c r="Y119" s="53">
        <f>IF(AND(N119&lt;&gt;0,M119&lt;=5),VLOOKUP(N119,баллы!A$1:F$65,M119+1),0)</f>
        <v>0</v>
      </c>
      <c r="Z119" s="53">
        <f>IF(AND(P119&lt;&gt;0,O119&lt;=5),VLOOKUP(P119,баллы!A$1:F$65,O119+1),0)</f>
        <v>0</v>
      </c>
      <c r="AA119" s="53">
        <f>IF(AND(R119&lt;&gt;0,Q119&lt;=5),VLOOKUP(R119,баллы!A$1:F$65,Q119+1),0)</f>
        <v>0</v>
      </c>
      <c r="AB119" s="55">
        <f t="shared" si="8"/>
        <v>0</v>
      </c>
      <c r="AC119" s="47"/>
      <c r="AD119" s="56"/>
    </row>
    <row r="120" spans="1:46" s="50" customFormat="1" x14ac:dyDescent="0.2">
      <c r="A120" s="47"/>
      <c r="B120" s="48" t="s">
        <v>227</v>
      </c>
      <c r="C120" s="49" t="s">
        <v>25</v>
      </c>
      <c r="D120" s="50">
        <v>2001</v>
      </c>
      <c r="E120" s="51"/>
      <c r="F120" s="47">
        <f t="shared" si="6"/>
        <v>0</v>
      </c>
      <c r="G120" s="47"/>
      <c r="H120" s="52"/>
      <c r="I120" s="47"/>
      <c r="J120" s="52"/>
      <c r="K120" s="47"/>
      <c r="L120" s="52"/>
      <c r="M120" s="47"/>
      <c r="N120" s="52"/>
      <c r="O120" s="47"/>
      <c r="P120" s="52"/>
      <c r="Q120" s="47"/>
      <c r="R120" s="52"/>
      <c r="S120" s="53">
        <f>IF(AND(H120&lt;&gt;0,G120&lt;=5),VLOOKUP(H120,баллы!A$1:F$65,G120+1),0)</f>
        <v>0</v>
      </c>
      <c r="T120" s="53">
        <f>IF(AND(J120&lt;&gt;0,I120&lt;=5),VLOOKUP(J120,баллы!A$1:F$65,I120+1),0)</f>
        <v>0</v>
      </c>
      <c r="U120" s="53">
        <f>IF(AND(L120&lt;&gt;0,K120&lt;=5),VLOOKUP(L120,баллы!A$1:F$65,K120+1),0)</f>
        <v>0</v>
      </c>
      <c r="V120" s="54"/>
      <c r="W120" s="54"/>
      <c r="X120" s="54">
        <f t="shared" si="7"/>
        <v>0</v>
      </c>
      <c r="Y120" s="53">
        <f>IF(AND(N120&lt;&gt;0,M120&lt;=5),VLOOKUP(N120,баллы!A$1:F$65,M120+1),0)</f>
        <v>0</v>
      </c>
      <c r="Z120" s="53">
        <f>IF(AND(P120&lt;&gt;0,O120&lt;=5),VLOOKUP(P120,баллы!A$1:F$65,O120+1),0)</f>
        <v>0</v>
      </c>
      <c r="AA120" s="53">
        <f>IF(AND(R120&lt;&gt;0,Q120&lt;=5),VLOOKUP(R120,баллы!A$1:F$65,Q120+1),0)</f>
        <v>0</v>
      </c>
      <c r="AB120" s="55">
        <f t="shared" si="8"/>
        <v>0</v>
      </c>
      <c r="AC120" s="47"/>
      <c r="AD120" s="56"/>
    </row>
    <row r="121" spans="1:46" s="50" customFormat="1" x14ac:dyDescent="0.2">
      <c r="A121" s="47"/>
      <c r="B121" s="48" t="s">
        <v>55</v>
      </c>
      <c r="C121" s="49" t="s">
        <v>25</v>
      </c>
      <c r="D121" s="50">
        <v>1967</v>
      </c>
      <c r="E121" s="51"/>
      <c r="F121" s="47">
        <f t="shared" si="6"/>
        <v>0</v>
      </c>
      <c r="G121" s="47"/>
      <c r="H121" s="52"/>
      <c r="I121" s="47"/>
      <c r="J121" s="52"/>
      <c r="K121" s="47"/>
      <c r="L121" s="52"/>
      <c r="M121" s="47"/>
      <c r="N121" s="52"/>
      <c r="O121" s="47"/>
      <c r="P121" s="52"/>
      <c r="Q121" s="47"/>
      <c r="R121" s="52"/>
      <c r="S121" s="53">
        <f>IF(AND(H121&lt;&gt;0,G121&lt;=5),VLOOKUP(H121,баллы!A$1:F$65,G121+1),0)</f>
        <v>0</v>
      </c>
      <c r="T121" s="53">
        <f>IF(AND(J121&lt;&gt;0,I121&lt;=5),VLOOKUP(J121,баллы!A$1:F$65,I121+1),0)</f>
        <v>0</v>
      </c>
      <c r="U121" s="53">
        <f>IF(AND(L121&lt;&gt;0,K121&lt;=5),VLOOKUP(L121,баллы!A$1:F$65,K121+1),0)</f>
        <v>0</v>
      </c>
      <c r="V121" s="54"/>
      <c r="W121" s="54"/>
      <c r="X121" s="54">
        <f t="shared" si="7"/>
        <v>0</v>
      </c>
      <c r="Y121" s="53">
        <f>IF(AND(N121&lt;&gt;0,M121&lt;=5),VLOOKUP(N121,баллы!A$1:F$65,M121+1),0)</f>
        <v>0</v>
      </c>
      <c r="Z121" s="53">
        <f>IF(AND(P121&lt;&gt;0,O121&lt;=5),VLOOKUP(P121,баллы!A$1:F$65,O121+1),0)</f>
        <v>0</v>
      </c>
      <c r="AA121" s="53">
        <f>IF(AND(R121&lt;&gt;0,Q121&lt;=5),VLOOKUP(R121,баллы!A$1:F$65,Q121+1),0)</f>
        <v>0</v>
      </c>
      <c r="AB121" s="55">
        <f t="shared" si="8"/>
        <v>0</v>
      </c>
      <c r="AC121" s="47"/>
      <c r="AD121" s="56"/>
    </row>
    <row r="122" spans="1:46" s="50" customFormat="1" x14ac:dyDescent="0.2">
      <c r="A122" s="47"/>
      <c r="B122" s="48" t="s">
        <v>74</v>
      </c>
      <c r="C122" s="49" t="s">
        <v>27</v>
      </c>
      <c r="D122" s="50">
        <v>1987</v>
      </c>
      <c r="E122" s="51"/>
      <c r="F122" s="47">
        <f t="shared" si="6"/>
        <v>0</v>
      </c>
      <c r="G122" s="47"/>
      <c r="H122" s="52"/>
      <c r="I122" s="47"/>
      <c r="J122" s="52"/>
      <c r="K122" s="47"/>
      <c r="L122" s="52"/>
      <c r="M122" s="47"/>
      <c r="N122" s="52"/>
      <c r="O122" s="47"/>
      <c r="P122" s="52"/>
      <c r="Q122" s="47"/>
      <c r="R122" s="52"/>
      <c r="S122" s="53">
        <f>IF(AND(H122&lt;&gt;0,G122&lt;=5),VLOOKUP(H122,баллы!A$1:F$65,G122+1),0)</f>
        <v>0</v>
      </c>
      <c r="T122" s="53">
        <f>IF(AND(J122&lt;&gt;0,I122&lt;=5),VLOOKUP(J122,баллы!A$1:F$65,I122+1),0)</f>
        <v>0</v>
      </c>
      <c r="U122" s="53">
        <f>IF(AND(L122&lt;&gt;0,K122&lt;=5),VLOOKUP(L122,баллы!A$1:F$65,K122+1),0)</f>
        <v>0</v>
      </c>
      <c r="V122" s="54"/>
      <c r="W122" s="54"/>
      <c r="X122" s="54">
        <f t="shared" si="7"/>
        <v>0</v>
      </c>
      <c r="Y122" s="53">
        <f>IF(AND(N122&lt;&gt;0,M122&lt;=5),VLOOKUP(N122,баллы!A$1:F$65,M122+1),0)</f>
        <v>0</v>
      </c>
      <c r="Z122" s="53">
        <f>IF(AND(P122&lt;&gt;0,O122&lt;=5),VLOOKUP(P122,баллы!A$1:F$65,O122+1),0)</f>
        <v>0</v>
      </c>
      <c r="AA122" s="53">
        <f>IF(AND(R122&lt;&gt;0,Q122&lt;=5),VLOOKUP(R122,баллы!A$1:F$65,Q122+1),0)</f>
        <v>0</v>
      </c>
      <c r="AB122" s="55">
        <f t="shared" si="8"/>
        <v>0</v>
      </c>
      <c r="AC122" s="47"/>
      <c r="AD122" s="56"/>
    </row>
    <row r="123" spans="1:46" s="50" customFormat="1" x14ac:dyDescent="0.2">
      <c r="A123" s="47"/>
      <c r="B123" s="48" t="s">
        <v>191</v>
      </c>
      <c r="C123" s="49" t="s">
        <v>88</v>
      </c>
      <c r="D123" s="50">
        <v>1979</v>
      </c>
      <c r="E123" s="51"/>
      <c r="F123" s="47">
        <f t="shared" si="6"/>
        <v>0</v>
      </c>
      <c r="G123" s="47"/>
      <c r="H123" s="52"/>
      <c r="I123" s="47"/>
      <c r="J123" s="52"/>
      <c r="K123" s="47"/>
      <c r="L123" s="52"/>
      <c r="M123" s="47"/>
      <c r="N123" s="52"/>
      <c r="O123" s="47"/>
      <c r="P123" s="52"/>
      <c r="Q123" s="47"/>
      <c r="R123" s="52"/>
      <c r="S123" s="53">
        <f>IF(AND(H123&lt;&gt;0,G123&lt;=5),VLOOKUP(H123,баллы!A$1:F$65,G123+1),0)</f>
        <v>0</v>
      </c>
      <c r="T123" s="53">
        <f>IF(AND(J123&lt;&gt;0,I123&lt;=5),VLOOKUP(J123,баллы!A$1:F$65,I123+1),0)</f>
        <v>0</v>
      </c>
      <c r="U123" s="53">
        <f>IF(AND(L123&lt;&gt;0,K123&lt;=5),VLOOKUP(L123,баллы!A$1:F$65,K123+1),0)</f>
        <v>0</v>
      </c>
      <c r="V123" s="54"/>
      <c r="W123" s="54"/>
      <c r="X123" s="54">
        <f t="shared" si="7"/>
        <v>0</v>
      </c>
      <c r="Y123" s="53">
        <f>IF(AND(N123&lt;&gt;0,M123&lt;=5),VLOOKUP(N123,баллы!A$1:F$65,M123+1),0)</f>
        <v>0</v>
      </c>
      <c r="Z123" s="53">
        <f>IF(AND(P123&lt;&gt;0,O123&lt;=5),VLOOKUP(P123,баллы!A$1:F$65,O123+1),0)</f>
        <v>0</v>
      </c>
      <c r="AA123" s="53">
        <f>IF(AND(R123&lt;&gt;0,Q123&lt;=5),VLOOKUP(R123,баллы!A$1:F$65,Q123+1),0)</f>
        <v>0</v>
      </c>
      <c r="AB123" s="55">
        <f t="shared" si="8"/>
        <v>0</v>
      </c>
      <c r="AC123" s="47"/>
      <c r="AD123" s="56"/>
    </row>
    <row r="124" spans="1:46" s="50" customFormat="1" x14ac:dyDescent="0.2">
      <c r="A124" s="47"/>
      <c r="B124" s="48" t="s">
        <v>190</v>
      </c>
      <c r="C124" s="49" t="s">
        <v>88</v>
      </c>
      <c r="D124" s="50">
        <v>1980</v>
      </c>
      <c r="E124" s="51"/>
      <c r="F124" s="47">
        <f t="shared" si="6"/>
        <v>0</v>
      </c>
      <c r="G124" s="47"/>
      <c r="H124" s="52"/>
      <c r="I124" s="47"/>
      <c r="J124" s="52"/>
      <c r="K124" s="47"/>
      <c r="L124" s="52"/>
      <c r="M124" s="47"/>
      <c r="N124" s="52"/>
      <c r="O124" s="47"/>
      <c r="P124" s="52"/>
      <c r="Q124" s="47"/>
      <c r="R124" s="52"/>
      <c r="S124" s="53">
        <f>IF(AND(H124&lt;&gt;0,G124&lt;=5),VLOOKUP(H124,баллы!A$1:F$65,G124+1),0)</f>
        <v>0</v>
      </c>
      <c r="T124" s="53">
        <f>IF(AND(J124&lt;&gt;0,I124&lt;=5),VLOOKUP(J124,баллы!A$1:F$65,I124+1),0)</f>
        <v>0</v>
      </c>
      <c r="U124" s="53">
        <f>IF(AND(L124&lt;&gt;0,K124&lt;=5),VLOOKUP(L124,баллы!A$1:F$65,K124+1),0)</f>
        <v>0</v>
      </c>
      <c r="V124" s="54"/>
      <c r="W124" s="54"/>
      <c r="X124" s="54">
        <f t="shared" si="7"/>
        <v>0</v>
      </c>
      <c r="Y124" s="53">
        <f>IF(AND(N124&lt;&gt;0,M124&lt;=5),VLOOKUP(N124,баллы!A$1:F$65,M124+1),0)</f>
        <v>0</v>
      </c>
      <c r="Z124" s="53">
        <f>IF(AND(P124&lt;&gt;0,O124&lt;=5),VLOOKUP(P124,баллы!A$1:F$65,O124+1),0)</f>
        <v>0</v>
      </c>
      <c r="AA124" s="53">
        <f>IF(AND(R124&lt;&gt;0,Q124&lt;=5),VLOOKUP(R124,баллы!A$1:F$65,Q124+1),0)</f>
        <v>0</v>
      </c>
      <c r="AB124" s="55">
        <f t="shared" si="8"/>
        <v>0</v>
      </c>
      <c r="AC124" s="47"/>
      <c r="AD124" s="56"/>
    </row>
    <row r="125" spans="1:46" s="50" customFormat="1" x14ac:dyDescent="0.2">
      <c r="A125" s="47"/>
      <c r="B125" s="48" t="s">
        <v>159</v>
      </c>
      <c r="C125" s="49" t="s">
        <v>88</v>
      </c>
      <c r="D125" s="50">
        <v>1959</v>
      </c>
      <c r="E125" s="51"/>
      <c r="F125" s="47">
        <f t="shared" si="6"/>
        <v>0</v>
      </c>
      <c r="G125" s="47"/>
      <c r="H125" s="52"/>
      <c r="I125" s="47"/>
      <c r="J125" s="52"/>
      <c r="K125" s="47"/>
      <c r="L125" s="52"/>
      <c r="M125" s="47"/>
      <c r="N125" s="52"/>
      <c r="O125" s="47"/>
      <c r="P125" s="52"/>
      <c r="Q125" s="47"/>
      <c r="R125" s="52"/>
      <c r="S125" s="53">
        <f>IF(AND(H125&lt;&gt;0,G125&lt;=5),VLOOKUP(H125,баллы!A$1:F$65,G125+1),0)</f>
        <v>0</v>
      </c>
      <c r="T125" s="53">
        <f>IF(AND(J125&lt;&gt;0,I125&lt;=5),VLOOKUP(J125,баллы!A$1:F$65,I125+1),0)</f>
        <v>0</v>
      </c>
      <c r="U125" s="53">
        <f>IF(AND(L125&lt;&gt;0,K125&lt;=5),VLOOKUP(L125,баллы!A$1:F$65,K125+1),0)</f>
        <v>0</v>
      </c>
      <c r="V125" s="54"/>
      <c r="W125" s="54"/>
      <c r="X125" s="54">
        <f t="shared" si="7"/>
        <v>0</v>
      </c>
      <c r="Y125" s="53">
        <f>IF(AND(N125&lt;&gt;0,M125&lt;=5),VLOOKUP(N125,баллы!A$1:F$65,M125+1),0)</f>
        <v>0</v>
      </c>
      <c r="Z125" s="53">
        <f>IF(AND(P125&lt;&gt;0,O125&lt;=5),VLOOKUP(P125,баллы!A$1:F$65,O125+1),0)</f>
        <v>0</v>
      </c>
      <c r="AA125" s="53">
        <f>IF(AND(R125&lt;&gt;0,Q125&lt;=5),VLOOKUP(R125,баллы!A$1:F$65,Q125+1),0)</f>
        <v>0</v>
      </c>
      <c r="AB125" s="55">
        <f t="shared" si="8"/>
        <v>0</v>
      </c>
      <c r="AC125" s="47"/>
      <c r="AD125" s="56"/>
    </row>
    <row r="126" spans="1:46" s="50" customFormat="1" x14ac:dyDescent="0.2">
      <c r="A126" s="47"/>
      <c r="B126" s="48" t="s">
        <v>98</v>
      </c>
      <c r="C126" s="49" t="s">
        <v>29</v>
      </c>
      <c r="D126" s="50">
        <v>1985</v>
      </c>
      <c r="E126" s="51"/>
      <c r="F126" s="47">
        <f t="shared" si="6"/>
        <v>0</v>
      </c>
      <c r="G126" s="47"/>
      <c r="H126" s="52"/>
      <c r="I126" s="47"/>
      <c r="J126" s="52"/>
      <c r="K126" s="47"/>
      <c r="L126" s="52"/>
      <c r="M126" s="47"/>
      <c r="N126" s="52"/>
      <c r="O126" s="47"/>
      <c r="P126" s="52"/>
      <c r="Q126" s="47"/>
      <c r="R126" s="52"/>
      <c r="S126" s="53">
        <f>IF(AND(H126&lt;&gt;0,G126&lt;=5),VLOOKUP(H126,баллы!A$1:F$65,G126+1),0)</f>
        <v>0</v>
      </c>
      <c r="T126" s="53">
        <f>IF(AND(J126&lt;&gt;0,I126&lt;=5),VLOOKUP(J126,баллы!A$1:F$65,I126+1),0)</f>
        <v>0</v>
      </c>
      <c r="U126" s="53">
        <f>IF(AND(L126&lt;&gt;0,K126&lt;=5),VLOOKUP(L126,баллы!A$1:F$65,K126+1),0)</f>
        <v>0</v>
      </c>
      <c r="V126" s="54"/>
      <c r="W126" s="54"/>
      <c r="X126" s="54">
        <f t="shared" si="7"/>
        <v>0</v>
      </c>
      <c r="Y126" s="53">
        <f>IF(AND(N126&lt;&gt;0,M126&lt;=5),VLOOKUP(N126,баллы!A$1:F$65,M126+1),0)</f>
        <v>0</v>
      </c>
      <c r="Z126" s="53">
        <f>IF(AND(P126&lt;&gt;0,O126&lt;=5),VLOOKUP(P126,баллы!A$1:F$65,O126+1),0)</f>
        <v>0</v>
      </c>
      <c r="AA126" s="53">
        <f>IF(AND(R126&lt;&gt;0,Q126&lt;=5),VLOOKUP(R126,баллы!A$1:F$65,Q126+1),0)</f>
        <v>0</v>
      </c>
      <c r="AB126" s="55">
        <f t="shared" si="8"/>
        <v>0</v>
      </c>
      <c r="AC126" s="47"/>
      <c r="AD126" s="56"/>
    </row>
    <row r="127" spans="1:46" s="21" customFormat="1" x14ac:dyDescent="0.2">
      <c r="A127" s="47"/>
      <c r="B127" s="48" t="s">
        <v>64</v>
      </c>
      <c r="C127" s="49" t="s">
        <v>25</v>
      </c>
      <c r="D127" s="50"/>
      <c r="E127" s="51"/>
      <c r="F127" s="47">
        <f t="shared" si="6"/>
        <v>0</v>
      </c>
      <c r="G127" s="47"/>
      <c r="H127" s="52"/>
      <c r="I127" s="47"/>
      <c r="J127" s="52"/>
      <c r="K127" s="47"/>
      <c r="L127" s="52"/>
      <c r="M127" s="47"/>
      <c r="N127" s="52"/>
      <c r="O127" s="47"/>
      <c r="P127" s="52"/>
      <c r="Q127" s="47"/>
      <c r="R127" s="52"/>
      <c r="S127" s="53">
        <f>IF(AND(H127&lt;&gt;0,G127&lt;=5),VLOOKUP(H127,баллы!A$1:F$65,G127+1),0)</f>
        <v>0</v>
      </c>
      <c r="T127" s="53">
        <f>IF(AND(J127&lt;&gt;0,I127&lt;=5),VLOOKUP(J127,баллы!A$1:F$65,I127+1),0)</f>
        <v>0</v>
      </c>
      <c r="U127" s="53">
        <f>IF(AND(L127&lt;&gt;0,K127&lt;=5),VLOOKUP(L127,баллы!A$1:F$65,K127+1),0)</f>
        <v>0</v>
      </c>
      <c r="V127" s="54"/>
      <c r="W127" s="54"/>
      <c r="X127" s="54">
        <f t="shared" si="7"/>
        <v>0</v>
      </c>
      <c r="Y127" s="53">
        <f>IF(AND(N127&lt;&gt;0,M127&lt;=5),VLOOKUP(N127,баллы!A$1:F$65,M127+1),0)</f>
        <v>0</v>
      </c>
      <c r="Z127" s="53">
        <f>IF(AND(P127&lt;&gt;0,O127&lt;=5),VLOOKUP(P127,баллы!A$1:F$65,O127+1),0)</f>
        <v>0</v>
      </c>
      <c r="AA127" s="53">
        <f>IF(AND(R127&lt;&gt;0,Q127&lt;=5),VLOOKUP(R127,баллы!A$1:F$65,Q127+1),0)</f>
        <v>0</v>
      </c>
      <c r="AB127" s="55">
        <f t="shared" si="8"/>
        <v>0</v>
      </c>
      <c r="AC127" s="47"/>
      <c r="AD127" s="56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</row>
    <row r="128" spans="1:46" s="50" customFormat="1" x14ac:dyDescent="0.2">
      <c r="A128" s="47"/>
      <c r="B128" s="48" t="s">
        <v>156</v>
      </c>
      <c r="C128" s="49" t="s">
        <v>155</v>
      </c>
      <c r="D128" s="50">
        <v>1991</v>
      </c>
      <c r="E128" s="51"/>
      <c r="F128" s="47">
        <f t="shared" si="6"/>
        <v>0</v>
      </c>
      <c r="G128" s="47"/>
      <c r="H128" s="52"/>
      <c r="I128" s="47"/>
      <c r="J128" s="52"/>
      <c r="K128" s="47"/>
      <c r="L128" s="52"/>
      <c r="M128" s="47"/>
      <c r="N128" s="52"/>
      <c r="O128" s="47"/>
      <c r="P128" s="52"/>
      <c r="Q128" s="47"/>
      <c r="R128" s="52"/>
      <c r="S128" s="53">
        <f>IF(AND(H128&lt;&gt;0,G128&lt;=5),VLOOKUP(H128,баллы!A$1:F$65,G128+1),0)</f>
        <v>0</v>
      </c>
      <c r="T128" s="53">
        <f>IF(AND(J128&lt;&gt;0,I128&lt;=5),VLOOKUP(J128,баллы!A$1:F$65,I128+1),0)</f>
        <v>0</v>
      </c>
      <c r="U128" s="53">
        <f>IF(AND(L128&lt;&gt;0,K128&lt;=5),VLOOKUP(L128,баллы!A$1:F$65,K128+1),0)</f>
        <v>0</v>
      </c>
      <c r="V128" s="54"/>
      <c r="W128" s="54"/>
      <c r="X128" s="54">
        <f t="shared" si="7"/>
        <v>0</v>
      </c>
      <c r="Y128" s="53">
        <f>IF(AND(N128&lt;&gt;0,M128&lt;=5),VLOOKUP(N128,баллы!A$1:F$65,M128+1),0)</f>
        <v>0</v>
      </c>
      <c r="Z128" s="53">
        <f>IF(AND(P128&lt;&gt;0,O128&lt;=5),VLOOKUP(P128,баллы!A$1:F$65,O128+1),0)</f>
        <v>0</v>
      </c>
      <c r="AA128" s="53">
        <f>IF(AND(R128&lt;&gt;0,Q128&lt;=5),VLOOKUP(R128,баллы!A$1:F$65,Q128+1),0)</f>
        <v>0</v>
      </c>
      <c r="AB128" s="55">
        <f t="shared" si="8"/>
        <v>0</v>
      </c>
      <c r="AC128" s="47"/>
      <c r="AD128" s="56"/>
    </row>
    <row r="129" spans="1:30" s="50" customFormat="1" x14ac:dyDescent="0.2">
      <c r="A129" s="47"/>
      <c r="B129" s="48" t="s">
        <v>61</v>
      </c>
      <c r="C129" s="49" t="s">
        <v>29</v>
      </c>
      <c r="D129" s="50">
        <v>1996</v>
      </c>
      <c r="E129" s="51"/>
      <c r="F129" s="47">
        <f t="shared" si="6"/>
        <v>0</v>
      </c>
      <c r="G129" s="47"/>
      <c r="H129" s="52"/>
      <c r="I129" s="47"/>
      <c r="J129" s="52"/>
      <c r="K129" s="47"/>
      <c r="L129" s="52"/>
      <c r="M129" s="47"/>
      <c r="N129" s="52"/>
      <c r="O129" s="47"/>
      <c r="P129" s="52"/>
      <c r="Q129" s="47"/>
      <c r="R129" s="52"/>
      <c r="S129" s="53">
        <f>IF(AND(H129&lt;&gt;0,G129&lt;=5),VLOOKUP(H129,баллы!A$1:F$65,G129+1),0)</f>
        <v>0</v>
      </c>
      <c r="T129" s="53">
        <f>IF(AND(J129&lt;&gt;0,I129&lt;=5),VLOOKUP(J129,баллы!A$1:F$65,I129+1),0)</f>
        <v>0</v>
      </c>
      <c r="U129" s="53">
        <f>IF(AND(L129&lt;&gt;0,K129&lt;=5),VLOOKUP(L129,баллы!A$1:F$65,K129+1),0)</f>
        <v>0</v>
      </c>
      <c r="V129" s="54"/>
      <c r="W129" s="54"/>
      <c r="X129" s="54">
        <f t="shared" si="7"/>
        <v>0</v>
      </c>
      <c r="Y129" s="53">
        <f>IF(AND(N129&lt;&gt;0,M129&lt;=5),VLOOKUP(N129,баллы!A$1:F$65,M129+1),0)</f>
        <v>0</v>
      </c>
      <c r="Z129" s="53">
        <f>IF(AND(P129&lt;&gt;0,O129&lt;=5),VLOOKUP(P129,баллы!A$1:F$65,O129+1),0)</f>
        <v>0</v>
      </c>
      <c r="AA129" s="53">
        <f>IF(AND(R129&lt;&gt;0,Q129&lt;=5),VLOOKUP(R129,баллы!A$1:F$65,Q129+1),0)</f>
        <v>0</v>
      </c>
      <c r="AB129" s="55">
        <f t="shared" si="8"/>
        <v>0</v>
      </c>
      <c r="AC129" s="47"/>
      <c r="AD129" s="56"/>
    </row>
    <row r="130" spans="1:30" s="50" customFormat="1" x14ac:dyDescent="0.2">
      <c r="A130" s="47"/>
      <c r="B130" s="48" t="s">
        <v>75</v>
      </c>
      <c r="C130" s="49" t="s">
        <v>25</v>
      </c>
      <c r="E130" s="51"/>
      <c r="F130" s="47">
        <f t="shared" si="6"/>
        <v>0</v>
      </c>
      <c r="G130" s="47"/>
      <c r="H130" s="52"/>
      <c r="I130" s="47"/>
      <c r="J130" s="52"/>
      <c r="K130" s="47"/>
      <c r="L130" s="52"/>
      <c r="M130" s="47"/>
      <c r="N130" s="52"/>
      <c r="O130" s="47"/>
      <c r="P130" s="52"/>
      <c r="Q130" s="47"/>
      <c r="R130" s="52"/>
      <c r="S130" s="53">
        <f>IF(AND(H130&lt;&gt;0,G130&lt;=5),VLOOKUP(H130,баллы!A$1:F$65,G130+1),0)</f>
        <v>0</v>
      </c>
      <c r="T130" s="53">
        <f>IF(AND(J130&lt;&gt;0,I130&lt;=5),VLOOKUP(J130,баллы!A$1:F$65,I130+1),0)</f>
        <v>0</v>
      </c>
      <c r="U130" s="53">
        <f>IF(AND(L130&lt;&gt;0,K130&lt;=5),VLOOKUP(L130,баллы!A$1:F$65,K130+1),0)</f>
        <v>0</v>
      </c>
      <c r="V130" s="54"/>
      <c r="W130" s="54"/>
      <c r="X130" s="54">
        <f t="shared" si="7"/>
        <v>0</v>
      </c>
      <c r="Y130" s="53">
        <f>IF(AND(N130&lt;&gt;0,M130&lt;=5),VLOOKUP(N130,баллы!A$1:F$65,M130+1),0)</f>
        <v>0</v>
      </c>
      <c r="Z130" s="53">
        <f>IF(AND(P130&lt;&gt;0,O130&lt;=5),VLOOKUP(P130,баллы!A$1:F$65,O130+1),0)</f>
        <v>0</v>
      </c>
      <c r="AA130" s="53">
        <f>IF(AND(R130&lt;&gt;0,Q130&lt;=5),VLOOKUP(R130,баллы!A$1:F$65,Q130+1),0)</f>
        <v>0</v>
      </c>
      <c r="AB130" s="55">
        <f t="shared" si="8"/>
        <v>0</v>
      </c>
      <c r="AC130" s="47"/>
      <c r="AD130" s="56"/>
    </row>
    <row r="131" spans="1:30" s="50" customFormat="1" x14ac:dyDescent="0.2">
      <c r="A131" s="47"/>
      <c r="B131" s="48" t="s">
        <v>59</v>
      </c>
      <c r="C131" s="49" t="s">
        <v>27</v>
      </c>
      <c r="D131" s="50">
        <v>1979</v>
      </c>
      <c r="E131" s="51"/>
      <c r="F131" s="47">
        <f t="shared" ref="F131:F162" si="9">COUNTA(H131,J131,L131,N131,P131,R131)</f>
        <v>0</v>
      </c>
      <c r="G131" s="47"/>
      <c r="H131" s="52"/>
      <c r="I131" s="47"/>
      <c r="J131" s="52"/>
      <c r="K131" s="47"/>
      <c r="L131" s="52"/>
      <c r="M131" s="47"/>
      <c r="N131" s="52"/>
      <c r="O131" s="47"/>
      <c r="P131" s="52"/>
      <c r="Q131" s="47"/>
      <c r="R131" s="52"/>
      <c r="S131" s="53">
        <f>IF(AND(H131&lt;&gt;0,G131&lt;=5),VLOOKUP(H131,баллы!A$1:F$65,G131+1),0)</f>
        <v>0</v>
      </c>
      <c r="T131" s="53">
        <f>IF(AND(J131&lt;&gt;0,I131&lt;=5),VLOOKUP(J131,баллы!A$1:F$65,I131+1),0)</f>
        <v>0</v>
      </c>
      <c r="U131" s="53">
        <f>IF(AND(L131&lt;&gt;0,K131&lt;=5),VLOOKUP(L131,баллы!A$1:F$65,K131+1),0)</f>
        <v>0</v>
      </c>
      <c r="V131" s="54"/>
      <c r="W131" s="54"/>
      <c r="X131" s="54">
        <f t="shared" ref="X131:X162" si="10">ABS(W131-V131)*5</f>
        <v>0</v>
      </c>
      <c r="Y131" s="53">
        <f>IF(AND(N131&lt;&gt;0,M131&lt;=5),VLOOKUP(N131,баллы!A$1:F$65,M131+1),0)</f>
        <v>0</v>
      </c>
      <c r="Z131" s="53">
        <f>IF(AND(P131&lt;&gt;0,O131&lt;=5),VLOOKUP(P131,баллы!A$1:F$65,O131+1),0)</f>
        <v>0</v>
      </c>
      <c r="AA131" s="53">
        <f>IF(AND(R131&lt;&gt;0,Q131&lt;=5),VLOOKUP(R131,баллы!A$1:F$65,Q131+1),0)</f>
        <v>0</v>
      </c>
      <c r="AB131" s="55">
        <f t="shared" ref="AB131:AB162" si="11">S131+T131+U131+X131+Y131+Z131+AA131</f>
        <v>0</v>
      </c>
      <c r="AC131" s="47"/>
      <c r="AD131" s="56"/>
    </row>
    <row r="132" spans="1:30" s="50" customFormat="1" x14ac:dyDescent="0.2">
      <c r="A132" s="47"/>
      <c r="B132" s="48" t="s">
        <v>173</v>
      </c>
      <c r="C132" s="49" t="s">
        <v>25</v>
      </c>
      <c r="D132" s="50">
        <v>1979</v>
      </c>
      <c r="E132" s="51"/>
      <c r="F132" s="47">
        <f t="shared" si="9"/>
        <v>0</v>
      </c>
      <c r="G132" s="47"/>
      <c r="H132" s="52"/>
      <c r="I132" s="47"/>
      <c r="J132" s="52"/>
      <c r="K132" s="47"/>
      <c r="L132" s="52"/>
      <c r="M132" s="47"/>
      <c r="N132" s="52"/>
      <c r="O132" s="47"/>
      <c r="P132" s="52"/>
      <c r="Q132" s="47"/>
      <c r="R132" s="52"/>
      <c r="S132" s="53">
        <f>IF(AND(H132&lt;&gt;0,G132&lt;=5),VLOOKUP(H132,баллы!A$1:F$65,G132+1),0)</f>
        <v>0</v>
      </c>
      <c r="T132" s="53">
        <f>IF(AND(J132&lt;&gt;0,I132&lt;=5),VLOOKUP(J132,баллы!A$1:F$65,I132+1),0)</f>
        <v>0</v>
      </c>
      <c r="U132" s="53">
        <f>IF(AND(L132&lt;&gt;0,K132&lt;=5),VLOOKUP(L132,баллы!A$1:F$65,K132+1),0)</f>
        <v>0</v>
      </c>
      <c r="V132" s="54"/>
      <c r="W132" s="54"/>
      <c r="X132" s="54">
        <f t="shared" si="10"/>
        <v>0</v>
      </c>
      <c r="Y132" s="53">
        <f>IF(AND(N132&lt;&gt;0,M132&lt;=5),VLOOKUP(N132,баллы!A$1:F$65,M132+1),0)</f>
        <v>0</v>
      </c>
      <c r="Z132" s="53">
        <f>IF(AND(P132&lt;&gt;0,O132&lt;=5),VLOOKUP(P132,баллы!A$1:F$65,O132+1),0)</f>
        <v>0</v>
      </c>
      <c r="AA132" s="53">
        <f>IF(AND(R132&lt;&gt;0,Q132&lt;=5),VLOOKUP(R132,баллы!A$1:F$65,Q132+1),0)</f>
        <v>0</v>
      </c>
      <c r="AB132" s="55">
        <f t="shared" si="11"/>
        <v>0</v>
      </c>
      <c r="AC132" s="47"/>
      <c r="AD132" s="56"/>
    </row>
    <row r="133" spans="1:30" s="50" customFormat="1" x14ac:dyDescent="0.2">
      <c r="A133" s="47"/>
      <c r="B133" s="48" t="s">
        <v>216</v>
      </c>
      <c r="C133" s="50" t="s">
        <v>25</v>
      </c>
      <c r="D133" s="50">
        <v>1992</v>
      </c>
      <c r="E133" s="57"/>
      <c r="F133" s="47">
        <f t="shared" si="9"/>
        <v>0</v>
      </c>
      <c r="G133" s="47"/>
      <c r="H133" s="60"/>
      <c r="I133" s="47"/>
      <c r="J133" s="52"/>
      <c r="K133" s="47"/>
      <c r="L133" s="60"/>
      <c r="M133" s="47"/>
      <c r="N133" s="52"/>
      <c r="O133" s="47"/>
      <c r="P133" s="52"/>
      <c r="Q133" s="47"/>
      <c r="R133" s="60"/>
      <c r="S133" s="53">
        <f>IF(AND(H133&lt;&gt;0,G133&lt;=5),VLOOKUP(H133,баллы!A$1:F$65,G133+1),0)</f>
        <v>0</v>
      </c>
      <c r="T133" s="53">
        <f>IF(AND(J133&lt;&gt;0,I133&lt;=5),VLOOKUP(J133,баллы!A$1:F$65,I133+1),0)</f>
        <v>0</v>
      </c>
      <c r="U133" s="53">
        <f>IF(AND(L133&lt;&gt;0,K133&lt;=5),VLOOKUP(L133,баллы!A$1:F$65,K133+1),0)</f>
        <v>0</v>
      </c>
      <c r="V133" s="54"/>
      <c r="W133" s="54"/>
      <c r="X133" s="54">
        <f t="shared" si="10"/>
        <v>0</v>
      </c>
      <c r="Y133" s="53">
        <f>IF(AND(N133&lt;&gt;0,M133&lt;=5),VLOOKUP(N133,баллы!A$1:F$65,M133+1),0)</f>
        <v>0</v>
      </c>
      <c r="Z133" s="53">
        <f>IF(AND(P133&lt;&gt;0,O133&lt;=5),VLOOKUP(P133,баллы!A$1:F$65,O133+1),0)</f>
        <v>0</v>
      </c>
      <c r="AA133" s="53">
        <f>IF(AND(R133&lt;&gt;0,Q133&lt;=5),VLOOKUP(R133,баллы!A$1:F$65,Q133+1),0)</f>
        <v>0</v>
      </c>
      <c r="AB133" s="55">
        <f t="shared" si="11"/>
        <v>0</v>
      </c>
      <c r="AC133" s="47"/>
      <c r="AD133" s="56"/>
    </row>
    <row r="134" spans="1:30" s="50" customFormat="1" x14ac:dyDescent="0.2">
      <c r="A134" s="47"/>
      <c r="B134" s="48" t="s">
        <v>236</v>
      </c>
      <c r="C134" s="50" t="s">
        <v>211</v>
      </c>
      <c r="D134" s="50">
        <v>1986</v>
      </c>
      <c r="E134" s="57"/>
      <c r="F134" s="47">
        <f t="shared" si="9"/>
        <v>0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52"/>
      <c r="Q134" s="47"/>
      <c r="R134" s="47"/>
      <c r="S134" s="53">
        <f>IF(AND(H134&lt;&gt;0,G134&lt;=5),VLOOKUP(H134,баллы!A$1:F$65,G134+1),0)</f>
        <v>0</v>
      </c>
      <c r="T134" s="53">
        <f>IF(AND(J134&lt;&gt;0,I134&lt;=5),VLOOKUP(J134,баллы!A$1:F$65,I134+1),0)</f>
        <v>0</v>
      </c>
      <c r="U134" s="53">
        <f>IF(AND(L134&lt;&gt;0,K134&lt;=5),VLOOKUP(L134,баллы!A$1:F$65,K134+1),0)</f>
        <v>0</v>
      </c>
      <c r="V134" s="54"/>
      <c r="W134" s="54"/>
      <c r="X134" s="54">
        <f t="shared" si="10"/>
        <v>0</v>
      </c>
      <c r="Y134" s="53">
        <f>IF(AND(N134&lt;&gt;0,M134&lt;=5),VLOOKUP(N134,баллы!A$1:F$65,M134+1),0)</f>
        <v>0</v>
      </c>
      <c r="Z134" s="53">
        <f>IF(AND(P134&lt;&gt;0,O134&lt;=5),VLOOKUP(P134,баллы!A$1:F$65,O134+1),0)</f>
        <v>0</v>
      </c>
      <c r="AA134" s="53">
        <f>IF(AND(R134&lt;&gt;0,Q134&lt;=5),VLOOKUP(R134,баллы!A$1:F$65,Q134+1),0)</f>
        <v>0</v>
      </c>
      <c r="AB134" s="55">
        <f t="shared" si="11"/>
        <v>0</v>
      </c>
      <c r="AC134" s="47"/>
      <c r="AD134" s="56"/>
    </row>
    <row r="135" spans="1:30" s="50" customFormat="1" x14ac:dyDescent="0.2">
      <c r="A135" s="47"/>
      <c r="B135" s="48" t="s">
        <v>194</v>
      </c>
      <c r="C135" s="49" t="s">
        <v>155</v>
      </c>
      <c r="D135" s="50">
        <v>1996</v>
      </c>
      <c r="E135" s="51"/>
      <c r="F135" s="47">
        <f t="shared" si="9"/>
        <v>0</v>
      </c>
      <c r="G135" s="47"/>
      <c r="H135" s="52"/>
      <c r="I135" s="47"/>
      <c r="J135" s="52"/>
      <c r="K135" s="47"/>
      <c r="L135" s="52"/>
      <c r="M135" s="47"/>
      <c r="N135" s="52"/>
      <c r="O135" s="47"/>
      <c r="P135" s="52"/>
      <c r="Q135" s="47"/>
      <c r="R135" s="52"/>
      <c r="S135" s="53">
        <f>IF(AND(H135&lt;&gt;0,G135&lt;=5),VLOOKUP(H135,баллы!A$1:F$65,G135+1),0)</f>
        <v>0</v>
      </c>
      <c r="T135" s="53">
        <f>IF(AND(J135&lt;&gt;0,I135&lt;=5),VLOOKUP(J135,баллы!A$1:F$65,I135+1),0)</f>
        <v>0</v>
      </c>
      <c r="U135" s="53">
        <f>IF(AND(L135&lt;&gt;0,K135&lt;=5),VLOOKUP(L135,баллы!A$1:F$65,K135+1),0)</f>
        <v>0</v>
      </c>
      <c r="V135" s="54"/>
      <c r="W135" s="54"/>
      <c r="X135" s="54">
        <f t="shared" si="10"/>
        <v>0</v>
      </c>
      <c r="Y135" s="53">
        <f>IF(AND(N135&lt;&gt;0,M135&lt;=5),VLOOKUP(N135,баллы!A$1:F$65,M135+1),0)</f>
        <v>0</v>
      </c>
      <c r="Z135" s="53">
        <f>IF(AND(P135&lt;&gt;0,O135&lt;=5),VLOOKUP(P135,баллы!A$1:F$65,O135+1),0)</f>
        <v>0</v>
      </c>
      <c r="AA135" s="53">
        <f>IF(AND(R135&lt;&gt;0,Q135&lt;=5),VLOOKUP(R135,баллы!A$1:F$65,Q135+1),0)</f>
        <v>0</v>
      </c>
      <c r="AB135" s="55">
        <f t="shared" si="11"/>
        <v>0</v>
      </c>
      <c r="AC135" s="47"/>
      <c r="AD135" s="56"/>
    </row>
    <row r="136" spans="1:30" s="50" customFormat="1" x14ac:dyDescent="0.2">
      <c r="A136" s="47"/>
      <c r="B136" s="48" t="s">
        <v>237</v>
      </c>
      <c r="C136" s="50" t="s">
        <v>25</v>
      </c>
      <c r="D136" s="50">
        <v>2002</v>
      </c>
      <c r="E136" s="57"/>
      <c r="F136" s="47">
        <f t="shared" si="9"/>
        <v>0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52"/>
      <c r="Q136" s="47"/>
      <c r="R136" s="47"/>
      <c r="S136" s="53">
        <f>IF(AND(H136&lt;&gt;0,G136&lt;=5),VLOOKUP(H136,баллы!A$1:F$65,G136+1),0)</f>
        <v>0</v>
      </c>
      <c r="T136" s="53">
        <f>IF(AND(J136&lt;&gt;0,I136&lt;=5),VLOOKUP(J136,баллы!A$1:F$65,I136+1),0)</f>
        <v>0</v>
      </c>
      <c r="U136" s="53">
        <f>IF(AND(L136&lt;&gt;0,K136&lt;=5),VLOOKUP(L136,баллы!A$1:F$65,K136+1),0)</f>
        <v>0</v>
      </c>
      <c r="V136" s="54"/>
      <c r="W136" s="54"/>
      <c r="X136" s="54">
        <f t="shared" si="10"/>
        <v>0</v>
      </c>
      <c r="Y136" s="53">
        <f>IF(AND(N136&lt;&gt;0,M136&lt;=5),VLOOKUP(N136,баллы!A$1:F$65,M136+1),0)</f>
        <v>0</v>
      </c>
      <c r="Z136" s="53">
        <f>IF(AND(P136&lt;&gt;0,O136&lt;=5),VLOOKUP(P136,баллы!A$1:F$65,O136+1),0)</f>
        <v>0</v>
      </c>
      <c r="AA136" s="53">
        <f>IF(AND(R136&lt;&gt;0,Q136&lt;=5),VLOOKUP(R136,баллы!A$1:F$65,Q136+1),0)</f>
        <v>0</v>
      </c>
      <c r="AB136" s="55">
        <f t="shared" si="11"/>
        <v>0</v>
      </c>
      <c r="AC136" s="47"/>
      <c r="AD136" s="56"/>
    </row>
    <row r="137" spans="1:30" s="50" customFormat="1" x14ac:dyDescent="0.2">
      <c r="A137" s="47"/>
      <c r="B137" s="48" t="s">
        <v>77</v>
      </c>
      <c r="C137" s="49" t="s">
        <v>25</v>
      </c>
      <c r="E137" s="51"/>
      <c r="F137" s="47">
        <f t="shared" si="9"/>
        <v>0</v>
      </c>
      <c r="G137" s="47"/>
      <c r="H137" s="52"/>
      <c r="I137" s="47"/>
      <c r="J137" s="52"/>
      <c r="K137" s="47"/>
      <c r="L137" s="52"/>
      <c r="M137" s="47"/>
      <c r="N137" s="52"/>
      <c r="O137" s="47"/>
      <c r="P137" s="52"/>
      <c r="Q137" s="47"/>
      <c r="R137" s="52"/>
      <c r="S137" s="53">
        <f>IF(AND(H137&lt;&gt;0,G137&lt;=5),VLOOKUP(H137,баллы!A$1:F$65,G137+1),0)</f>
        <v>0</v>
      </c>
      <c r="T137" s="53">
        <f>IF(AND(J137&lt;&gt;0,I137&lt;=5),VLOOKUP(J137,баллы!A$1:F$65,I137+1),0)</f>
        <v>0</v>
      </c>
      <c r="U137" s="53">
        <f>IF(AND(L137&lt;&gt;0,K137&lt;=5),VLOOKUP(L137,баллы!A$1:F$65,K137+1),0)</f>
        <v>0</v>
      </c>
      <c r="V137" s="54"/>
      <c r="W137" s="54"/>
      <c r="X137" s="54">
        <f t="shared" si="10"/>
        <v>0</v>
      </c>
      <c r="Y137" s="53">
        <f>IF(AND(N137&lt;&gt;0,M137&lt;=5),VLOOKUP(N137,баллы!A$1:F$65,M137+1),0)</f>
        <v>0</v>
      </c>
      <c r="Z137" s="53">
        <f>IF(AND(P137&lt;&gt;0,O137&lt;=5),VLOOKUP(P137,баллы!A$1:F$65,O137+1),0)</f>
        <v>0</v>
      </c>
      <c r="AA137" s="53">
        <f>IF(AND(R137&lt;&gt;0,Q137&lt;=5),VLOOKUP(R137,баллы!A$1:F$65,Q137+1),0)</f>
        <v>0</v>
      </c>
      <c r="AB137" s="55">
        <f t="shared" si="11"/>
        <v>0</v>
      </c>
      <c r="AC137" s="47"/>
      <c r="AD137" s="56"/>
    </row>
    <row r="138" spans="1:30" s="50" customFormat="1" x14ac:dyDescent="0.2">
      <c r="A138" s="47"/>
      <c r="B138" s="48" t="s">
        <v>34</v>
      </c>
      <c r="C138" s="49" t="s">
        <v>29</v>
      </c>
      <c r="D138" s="50">
        <v>1994</v>
      </c>
      <c r="E138" s="51"/>
      <c r="F138" s="47">
        <f t="shared" si="9"/>
        <v>0</v>
      </c>
      <c r="G138" s="47"/>
      <c r="H138" s="52"/>
      <c r="I138" s="47"/>
      <c r="J138" s="52"/>
      <c r="K138" s="47"/>
      <c r="L138" s="52"/>
      <c r="M138" s="47"/>
      <c r="N138" s="52"/>
      <c r="O138" s="47"/>
      <c r="P138" s="52"/>
      <c r="Q138" s="47"/>
      <c r="R138" s="52"/>
      <c r="S138" s="53">
        <f>IF(AND(H138&lt;&gt;0,G138&lt;=5),VLOOKUP(H138,баллы!A$1:F$65,G138+1),0)</f>
        <v>0</v>
      </c>
      <c r="T138" s="53">
        <f>IF(AND(J138&lt;&gt;0,I138&lt;=5),VLOOKUP(J138,баллы!A$1:F$65,I138+1),0)</f>
        <v>0</v>
      </c>
      <c r="U138" s="53">
        <f>IF(AND(L138&lt;&gt;0,K138&lt;=5),VLOOKUP(L138,баллы!A$1:F$65,K138+1),0)</f>
        <v>0</v>
      </c>
      <c r="V138" s="54"/>
      <c r="W138" s="54"/>
      <c r="X138" s="54">
        <f t="shared" si="10"/>
        <v>0</v>
      </c>
      <c r="Y138" s="53">
        <f>IF(AND(N138&lt;&gt;0,M138&lt;=5),VLOOKUP(N138,баллы!A$1:F$65,M138+1),0)</f>
        <v>0</v>
      </c>
      <c r="Z138" s="53">
        <f>IF(AND(P138&lt;&gt;0,O138&lt;=5),VLOOKUP(P138,баллы!A$1:F$65,O138+1),0)</f>
        <v>0</v>
      </c>
      <c r="AA138" s="53">
        <f>IF(AND(R138&lt;&gt;0,Q138&lt;=5),VLOOKUP(R138,баллы!A$1:F$65,Q138+1),0)</f>
        <v>0</v>
      </c>
      <c r="AB138" s="55">
        <f t="shared" si="11"/>
        <v>0</v>
      </c>
      <c r="AC138" s="47"/>
      <c r="AD138" s="56"/>
    </row>
    <row r="139" spans="1:30" s="50" customFormat="1" x14ac:dyDescent="0.2">
      <c r="A139" s="47"/>
      <c r="B139" s="48" t="s">
        <v>19</v>
      </c>
      <c r="C139" s="49" t="s">
        <v>27</v>
      </c>
      <c r="E139" s="51"/>
      <c r="F139" s="47">
        <f t="shared" si="9"/>
        <v>0</v>
      </c>
      <c r="G139" s="47"/>
      <c r="H139" s="52"/>
      <c r="I139" s="47"/>
      <c r="J139" s="52"/>
      <c r="K139" s="47"/>
      <c r="L139" s="52"/>
      <c r="M139" s="47"/>
      <c r="N139" s="52"/>
      <c r="O139" s="47"/>
      <c r="P139" s="52"/>
      <c r="Q139" s="47"/>
      <c r="R139" s="52"/>
      <c r="S139" s="53">
        <f>IF(AND(H139&lt;&gt;0,G139&lt;=5),VLOOKUP(H139,баллы!A$1:F$65,G139+1),0)</f>
        <v>0</v>
      </c>
      <c r="T139" s="53">
        <f>IF(AND(J139&lt;&gt;0,I139&lt;=5),VLOOKUP(J139,баллы!A$1:F$65,I139+1),0)</f>
        <v>0</v>
      </c>
      <c r="U139" s="53">
        <f>IF(AND(L139&lt;&gt;0,K139&lt;=5),VLOOKUP(L139,баллы!A$1:F$65,K139+1),0)</f>
        <v>0</v>
      </c>
      <c r="V139" s="54"/>
      <c r="W139" s="54"/>
      <c r="X139" s="54">
        <f t="shared" si="10"/>
        <v>0</v>
      </c>
      <c r="Y139" s="53">
        <f>IF(AND(N139&lt;&gt;0,M139&lt;=5),VLOOKUP(N139,баллы!A$1:F$65,M139+1),0)</f>
        <v>0</v>
      </c>
      <c r="Z139" s="53">
        <f>IF(AND(P139&lt;&gt;0,O139&lt;=5),VLOOKUP(P139,баллы!A$1:F$65,O139+1),0)</f>
        <v>0</v>
      </c>
      <c r="AA139" s="53">
        <f>IF(AND(R139&lt;&gt;0,Q139&lt;=5),VLOOKUP(R139,баллы!A$1:F$65,Q139+1),0)</f>
        <v>0</v>
      </c>
      <c r="AB139" s="55">
        <f t="shared" si="11"/>
        <v>0</v>
      </c>
      <c r="AC139" s="47"/>
      <c r="AD139" s="56"/>
    </row>
    <row r="140" spans="1:30" s="50" customFormat="1" x14ac:dyDescent="0.2">
      <c r="A140" s="47"/>
      <c r="B140" s="48" t="s">
        <v>80</v>
      </c>
      <c r="C140" s="49" t="s">
        <v>108</v>
      </c>
      <c r="D140" s="50">
        <v>1991</v>
      </c>
      <c r="E140" s="51"/>
      <c r="F140" s="47">
        <f t="shared" si="9"/>
        <v>0</v>
      </c>
      <c r="G140" s="47"/>
      <c r="H140" s="52"/>
      <c r="I140" s="47"/>
      <c r="J140" s="52"/>
      <c r="K140" s="47"/>
      <c r="L140" s="52"/>
      <c r="M140" s="47"/>
      <c r="N140" s="52"/>
      <c r="O140" s="47"/>
      <c r="P140" s="52"/>
      <c r="Q140" s="47"/>
      <c r="R140" s="52"/>
      <c r="S140" s="53">
        <f>IF(AND(H140&lt;&gt;0,G140&lt;=5),VLOOKUP(H140,баллы!A$1:F$65,G140+1),0)</f>
        <v>0</v>
      </c>
      <c r="T140" s="53">
        <f>IF(AND(J140&lt;&gt;0,I140&lt;=5),VLOOKUP(J140,баллы!A$1:F$65,I140+1),0)</f>
        <v>0</v>
      </c>
      <c r="U140" s="53">
        <f>IF(AND(L140&lt;&gt;0,K140&lt;=5),VLOOKUP(L140,баллы!A$1:F$65,K140+1),0)</f>
        <v>0</v>
      </c>
      <c r="V140" s="54"/>
      <c r="W140" s="54"/>
      <c r="X140" s="54">
        <f t="shared" si="10"/>
        <v>0</v>
      </c>
      <c r="Y140" s="53">
        <f>IF(AND(N140&lt;&gt;0,M140&lt;=5),VLOOKUP(N140,баллы!A$1:F$65,M140+1),0)</f>
        <v>0</v>
      </c>
      <c r="Z140" s="53">
        <f>IF(AND(P140&lt;&gt;0,O140&lt;=5),VLOOKUP(P140,баллы!A$1:F$65,O140+1),0)</f>
        <v>0</v>
      </c>
      <c r="AA140" s="53">
        <f>IF(AND(R140&lt;&gt;0,Q140&lt;=5),VLOOKUP(R140,баллы!A$1:F$65,Q140+1),0)</f>
        <v>0</v>
      </c>
      <c r="AB140" s="55">
        <f t="shared" si="11"/>
        <v>0</v>
      </c>
      <c r="AC140" s="47"/>
      <c r="AD140" s="56"/>
    </row>
    <row r="141" spans="1:30" s="50" customFormat="1" x14ac:dyDescent="0.2">
      <c r="A141" s="47"/>
      <c r="B141" s="48" t="s">
        <v>171</v>
      </c>
      <c r="C141" s="49" t="s">
        <v>172</v>
      </c>
      <c r="D141" s="50">
        <v>1976</v>
      </c>
      <c r="E141" s="51"/>
      <c r="F141" s="47">
        <f t="shared" si="9"/>
        <v>0</v>
      </c>
      <c r="G141" s="47"/>
      <c r="H141" s="52"/>
      <c r="I141" s="47"/>
      <c r="J141" s="52"/>
      <c r="K141" s="47"/>
      <c r="L141" s="52"/>
      <c r="M141" s="47"/>
      <c r="N141" s="52"/>
      <c r="O141" s="47"/>
      <c r="P141" s="52"/>
      <c r="Q141" s="47"/>
      <c r="R141" s="52"/>
      <c r="S141" s="53">
        <f>IF(AND(H141&lt;&gt;0,G141&lt;=5),VLOOKUP(H141,баллы!A$1:F$65,G141+1),0)</f>
        <v>0</v>
      </c>
      <c r="T141" s="53">
        <f>IF(AND(J141&lt;&gt;0,I141&lt;=5),VLOOKUP(J141,баллы!A$1:F$65,I141+1),0)</f>
        <v>0</v>
      </c>
      <c r="U141" s="53">
        <f>IF(AND(L141&lt;&gt;0,K141&lt;=5),VLOOKUP(L141,баллы!A$1:F$65,K141+1),0)</f>
        <v>0</v>
      </c>
      <c r="V141" s="54"/>
      <c r="W141" s="54"/>
      <c r="X141" s="54">
        <f t="shared" si="10"/>
        <v>0</v>
      </c>
      <c r="Y141" s="53">
        <f>IF(AND(N141&lt;&gt;0,M141&lt;=5),VLOOKUP(N141,баллы!A$1:F$65,M141+1),0)</f>
        <v>0</v>
      </c>
      <c r="Z141" s="53">
        <f>IF(AND(P141&lt;&gt;0,O141&lt;=5),VLOOKUP(P141,баллы!A$1:F$65,O141+1),0)</f>
        <v>0</v>
      </c>
      <c r="AA141" s="53">
        <f>IF(AND(R141&lt;&gt;0,Q141&lt;=5),VLOOKUP(R141,баллы!A$1:F$65,Q141+1),0)</f>
        <v>0</v>
      </c>
      <c r="AB141" s="55">
        <f t="shared" si="11"/>
        <v>0</v>
      </c>
      <c r="AC141" s="47"/>
      <c r="AD141" s="56"/>
    </row>
    <row r="142" spans="1:30" s="50" customFormat="1" x14ac:dyDescent="0.2">
      <c r="A142" s="47"/>
      <c r="B142" s="48" t="s">
        <v>192</v>
      </c>
      <c r="C142" s="49" t="s">
        <v>25</v>
      </c>
      <c r="D142" s="50">
        <v>2006</v>
      </c>
      <c r="E142" s="51"/>
      <c r="F142" s="47">
        <f t="shared" si="9"/>
        <v>0</v>
      </c>
      <c r="G142" s="47"/>
      <c r="H142" s="52"/>
      <c r="I142" s="47"/>
      <c r="J142" s="52"/>
      <c r="K142" s="47"/>
      <c r="L142" s="52"/>
      <c r="M142" s="47"/>
      <c r="N142" s="52"/>
      <c r="O142" s="47"/>
      <c r="P142" s="52"/>
      <c r="Q142" s="47"/>
      <c r="R142" s="52"/>
      <c r="S142" s="53">
        <f>IF(AND(H142&lt;&gt;0,G142&lt;=5),VLOOKUP(H142,баллы!A$1:F$65,G142+1),0)</f>
        <v>0</v>
      </c>
      <c r="T142" s="53">
        <f>IF(AND(J142&lt;&gt;0,I142&lt;=5),VLOOKUP(J142,баллы!A$1:F$65,I142+1),0)</f>
        <v>0</v>
      </c>
      <c r="U142" s="53">
        <f>IF(AND(L142&lt;&gt;0,K142&lt;=5),VLOOKUP(L142,баллы!A$1:F$65,K142+1),0)</f>
        <v>0</v>
      </c>
      <c r="V142" s="54"/>
      <c r="W142" s="54"/>
      <c r="X142" s="54">
        <f t="shared" si="10"/>
        <v>0</v>
      </c>
      <c r="Y142" s="53">
        <f>IF(AND(N142&lt;&gt;0,M142&lt;=5),VLOOKUP(N142,баллы!A$1:F$65,M142+1),0)</f>
        <v>0</v>
      </c>
      <c r="Z142" s="53">
        <f>IF(AND(P142&lt;&gt;0,O142&lt;=5),VLOOKUP(P142,баллы!A$1:F$65,O142+1),0)</f>
        <v>0</v>
      </c>
      <c r="AA142" s="53">
        <f>IF(AND(R142&lt;&gt;0,Q142&lt;=5),VLOOKUP(R142,баллы!A$1:F$65,Q142+1),0)</f>
        <v>0</v>
      </c>
      <c r="AB142" s="55">
        <f t="shared" si="11"/>
        <v>0</v>
      </c>
      <c r="AC142" s="47"/>
      <c r="AD142" s="56"/>
    </row>
    <row r="143" spans="1:30" s="50" customFormat="1" x14ac:dyDescent="0.2">
      <c r="A143" s="47"/>
      <c r="B143" s="48" t="s">
        <v>30</v>
      </c>
      <c r="C143" s="49" t="s">
        <v>26</v>
      </c>
      <c r="E143" s="51"/>
      <c r="F143" s="47">
        <f t="shared" si="9"/>
        <v>0</v>
      </c>
      <c r="G143" s="47"/>
      <c r="H143" s="52"/>
      <c r="I143" s="47"/>
      <c r="J143" s="52"/>
      <c r="K143" s="47"/>
      <c r="L143" s="52"/>
      <c r="M143" s="47"/>
      <c r="N143" s="52"/>
      <c r="O143" s="47"/>
      <c r="P143" s="52"/>
      <c r="Q143" s="47"/>
      <c r="R143" s="52"/>
      <c r="S143" s="53">
        <f>IF(AND(H143&lt;&gt;0,G143&lt;=5),VLOOKUP(H143,баллы!A$1:F$65,G143+1),0)</f>
        <v>0</v>
      </c>
      <c r="T143" s="53">
        <f>IF(AND(J143&lt;&gt;0,I143&lt;=5),VLOOKUP(J143,баллы!A$1:F$65,I143+1),0)</f>
        <v>0</v>
      </c>
      <c r="U143" s="53">
        <f>IF(AND(L143&lt;&gt;0,K143&lt;=5),VLOOKUP(L143,баллы!A$1:F$65,K143+1),0)</f>
        <v>0</v>
      </c>
      <c r="V143" s="54"/>
      <c r="W143" s="54"/>
      <c r="X143" s="54">
        <f t="shared" si="10"/>
        <v>0</v>
      </c>
      <c r="Y143" s="53">
        <f>IF(AND(N143&lt;&gt;0,M143&lt;=5),VLOOKUP(N143,баллы!A$1:F$65,M143+1),0)</f>
        <v>0</v>
      </c>
      <c r="Z143" s="53">
        <f>IF(AND(P143&lt;&gt;0,O143&lt;=5),VLOOKUP(P143,баллы!A$1:F$65,O143+1),0)</f>
        <v>0</v>
      </c>
      <c r="AA143" s="53">
        <f>IF(AND(R143&lt;&gt;0,Q143&lt;=5),VLOOKUP(R143,баллы!A$1:F$65,Q143+1),0)</f>
        <v>0</v>
      </c>
      <c r="AB143" s="55">
        <f t="shared" si="11"/>
        <v>0</v>
      </c>
      <c r="AC143" s="47"/>
      <c r="AD143" s="56"/>
    </row>
    <row r="144" spans="1:30" s="50" customFormat="1" x14ac:dyDescent="0.2">
      <c r="A144" s="47"/>
      <c r="B144" s="48" t="s">
        <v>118</v>
      </c>
      <c r="C144" s="49" t="s">
        <v>25</v>
      </c>
      <c r="D144" s="50">
        <v>1975</v>
      </c>
      <c r="E144" s="51"/>
      <c r="F144" s="47">
        <f t="shared" si="9"/>
        <v>0</v>
      </c>
      <c r="G144" s="47"/>
      <c r="H144" s="52"/>
      <c r="I144" s="47"/>
      <c r="J144" s="52"/>
      <c r="K144" s="47"/>
      <c r="L144" s="52"/>
      <c r="M144" s="47"/>
      <c r="N144" s="52"/>
      <c r="O144" s="47"/>
      <c r="P144" s="52"/>
      <c r="Q144" s="47"/>
      <c r="R144" s="52"/>
      <c r="S144" s="53">
        <f>IF(AND(H144&lt;&gt;0,G144&lt;=5),VLOOKUP(H144,баллы!A$1:F$65,G144+1),0)</f>
        <v>0</v>
      </c>
      <c r="T144" s="53">
        <f>IF(AND(J144&lt;&gt;0,I144&lt;=5),VLOOKUP(J144,баллы!A$1:F$65,I144+1),0)</f>
        <v>0</v>
      </c>
      <c r="U144" s="53">
        <f>IF(AND(L144&lt;&gt;0,K144&lt;=5),VLOOKUP(L144,баллы!A$1:F$65,K144+1),0)</f>
        <v>0</v>
      </c>
      <c r="V144" s="54"/>
      <c r="W144" s="54"/>
      <c r="X144" s="54">
        <f t="shared" si="10"/>
        <v>0</v>
      </c>
      <c r="Y144" s="53">
        <f>IF(AND(N144&lt;&gt;0,M144&lt;=5),VLOOKUP(N144,баллы!A$1:F$65,M144+1),0)</f>
        <v>0</v>
      </c>
      <c r="Z144" s="53">
        <f>IF(AND(P144&lt;&gt;0,O144&lt;=5),VLOOKUP(P144,баллы!A$1:F$65,O144+1),0)</f>
        <v>0</v>
      </c>
      <c r="AA144" s="53">
        <f>IF(AND(R144&lt;&gt;0,Q144&lt;=5),VLOOKUP(R144,баллы!A$1:F$65,Q144+1),0)</f>
        <v>0</v>
      </c>
      <c r="AB144" s="55">
        <f t="shared" si="11"/>
        <v>0</v>
      </c>
      <c r="AC144" s="47"/>
      <c r="AD144" s="56"/>
    </row>
    <row r="145" spans="1:30" s="50" customFormat="1" x14ac:dyDescent="0.2">
      <c r="A145" s="47"/>
      <c r="B145" s="48" t="s">
        <v>239</v>
      </c>
      <c r="C145" s="49" t="s">
        <v>27</v>
      </c>
      <c r="D145" s="50">
        <v>2002</v>
      </c>
      <c r="E145" s="51"/>
      <c r="F145" s="47">
        <f t="shared" si="9"/>
        <v>0</v>
      </c>
      <c r="G145" s="47"/>
      <c r="H145" s="52"/>
      <c r="I145" s="47"/>
      <c r="J145" s="52"/>
      <c r="K145" s="47"/>
      <c r="L145" s="52"/>
      <c r="M145" s="47"/>
      <c r="N145" s="52"/>
      <c r="O145" s="47"/>
      <c r="P145" s="52"/>
      <c r="Q145" s="47"/>
      <c r="R145" s="52"/>
      <c r="S145" s="53">
        <f>IF(AND(H145&lt;&gt;0,G145&lt;=5),VLOOKUP(H145,баллы!A$1:F$65,G145+1),0)</f>
        <v>0</v>
      </c>
      <c r="T145" s="53">
        <f>IF(AND(J145&lt;&gt;0,I145&lt;=5),VLOOKUP(J145,баллы!A$1:F$65,I145+1),0)</f>
        <v>0</v>
      </c>
      <c r="U145" s="53">
        <f>IF(AND(L145&lt;&gt;0,K145&lt;=5),VLOOKUP(L145,баллы!A$1:F$65,K145+1),0)</f>
        <v>0</v>
      </c>
      <c r="V145" s="54"/>
      <c r="W145" s="54"/>
      <c r="X145" s="54">
        <f t="shared" si="10"/>
        <v>0</v>
      </c>
      <c r="Y145" s="53">
        <f>IF(AND(N145&lt;&gt;0,M145&lt;=5),VLOOKUP(N145,баллы!A$1:F$65,M145+1),0)</f>
        <v>0</v>
      </c>
      <c r="Z145" s="53">
        <f>IF(AND(P145&lt;&gt;0,O145&lt;=5),VLOOKUP(P145,баллы!A$1:F$65,O145+1),0)</f>
        <v>0</v>
      </c>
      <c r="AA145" s="53">
        <f>IF(AND(R145&lt;&gt;0,Q145&lt;=5),VLOOKUP(R145,баллы!A$1:F$65,Q145+1),0)</f>
        <v>0</v>
      </c>
      <c r="AB145" s="55">
        <f t="shared" si="11"/>
        <v>0</v>
      </c>
      <c r="AC145" s="47"/>
      <c r="AD145" s="56"/>
    </row>
    <row r="146" spans="1:30" s="50" customFormat="1" x14ac:dyDescent="0.2">
      <c r="A146" s="47"/>
      <c r="B146" s="48" t="s">
        <v>116</v>
      </c>
      <c r="C146" s="49" t="s">
        <v>26</v>
      </c>
      <c r="D146" s="50">
        <v>1982</v>
      </c>
      <c r="E146" s="51"/>
      <c r="F146" s="47">
        <f t="shared" si="9"/>
        <v>0</v>
      </c>
      <c r="G146" s="47"/>
      <c r="H146" s="52"/>
      <c r="I146" s="47"/>
      <c r="J146" s="52"/>
      <c r="K146" s="47"/>
      <c r="L146" s="52"/>
      <c r="M146" s="47"/>
      <c r="N146" s="52"/>
      <c r="O146" s="47"/>
      <c r="P146" s="52"/>
      <c r="Q146" s="47"/>
      <c r="R146" s="52"/>
      <c r="S146" s="53">
        <f>IF(AND(H146&lt;&gt;0,G146&lt;=5),VLOOKUP(H146,баллы!A$1:F$65,G146+1),0)</f>
        <v>0</v>
      </c>
      <c r="T146" s="53">
        <f>IF(AND(J146&lt;&gt;0,I146&lt;=5),VLOOKUP(J146,баллы!A$1:F$65,I146+1),0)</f>
        <v>0</v>
      </c>
      <c r="U146" s="53">
        <f>IF(AND(L146&lt;&gt;0,K146&lt;=5),VLOOKUP(L146,баллы!A$1:F$65,K146+1),0)</f>
        <v>0</v>
      </c>
      <c r="V146" s="54"/>
      <c r="W146" s="54"/>
      <c r="X146" s="54">
        <f t="shared" si="10"/>
        <v>0</v>
      </c>
      <c r="Y146" s="53">
        <f>IF(AND(N146&lt;&gt;0,M146&lt;=5),VLOOKUP(N146,баллы!A$1:F$65,M146+1),0)</f>
        <v>0</v>
      </c>
      <c r="Z146" s="53">
        <f>IF(AND(P146&lt;&gt;0,O146&lt;=5),VLOOKUP(P146,баллы!A$1:F$65,O146+1),0)</f>
        <v>0</v>
      </c>
      <c r="AA146" s="53">
        <f>IF(AND(R146&lt;&gt;0,Q146&lt;=5),VLOOKUP(R146,баллы!A$1:F$65,Q146+1),0)</f>
        <v>0</v>
      </c>
      <c r="AB146" s="55">
        <f t="shared" si="11"/>
        <v>0</v>
      </c>
      <c r="AC146" s="47"/>
      <c r="AD146" s="56"/>
    </row>
    <row r="147" spans="1:30" s="50" customFormat="1" x14ac:dyDescent="0.2">
      <c r="A147" s="47"/>
      <c r="B147" s="48" t="s">
        <v>219</v>
      </c>
      <c r="C147" s="50" t="s">
        <v>25</v>
      </c>
      <c r="D147" s="50">
        <v>1964</v>
      </c>
      <c r="E147" s="57"/>
      <c r="F147" s="47">
        <f t="shared" si="9"/>
        <v>0</v>
      </c>
      <c r="G147" s="47"/>
      <c r="H147" s="60"/>
      <c r="I147" s="47"/>
      <c r="J147" s="52"/>
      <c r="K147" s="47"/>
      <c r="L147" s="60"/>
      <c r="M147" s="47"/>
      <c r="N147" s="52"/>
      <c r="O147" s="47"/>
      <c r="P147" s="52"/>
      <c r="Q147" s="47"/>
      <c r="R147" s="60"/>
      <c r="S147" s="53">
        <f>IF(AND(H147&lt;&gt;0,G147&lt;=5),VLOOKUP(H147,баллы!A$1:F$65,G147+1),0)</f>
        <v>0</v>
      </c>
      <c r="T147" s="53">
        <f>IF(AND(J147&lt;&gt;0,I147&lt;=5),VLOOKUP(J147,баллы!A$1:F$65,I147+1),0)</f>
        <v>0</v>
      </c>
      <c r="U147" s="53">
        <f>IF(AND(L147&lt;&gt;0,K147&lt;=5),VLOOKUP(L147,баллы!A$1:F$65,K147+1),0)</f>
        <v>0</v>
      </c>
      <c r="V147" s="54"/>
      <c r="W147" s="54"/>
      <c r="X147" s="54">
        <f t="shared" si="10"/>
        <v>0</v>
      </c>
      <c r="Y147" s="53">
        <f>IF(AND(N147&lt;&gt;0,M147&lt;=5),VLOOKUP(N147,баллы!A$1:F$65,M147+1),0)</f>
        <v>0</v>
      </c>
      <c r="Z147" s="53">
        <f>IF(AND(P147&lt;&gt;0,O147&lt;=5),VLOOKUP(P147,баллы!A$1:F$65,O147+1),0)</f>
        <v>0</v>
      </c>
      <c r="AA147" s="53">
        <f>IF(AND(R147&lt;&gt;0,Q147&lt;=5),VLOOKUP(R147,баллы!A$1:F$65,Q147+1),0)</f>
        <v>0</v>
      </c>
      <c r="AB147" s="55">
        <f t="shared" si="11"/>
        <v>0</v>
      </c>
      <c r="AC147" s="47"/>
      <c r="AD147" s="56"/>
    </row>
    <row r="148" spans="1:30" s="50" customFormat="1" x14ac:dyDescent="0.2">
      <c r="A148" s="47"/>
      <c r="B148" s="48" t="s">
        <v>79</v>
      </c>
      <c r="C148" s="49" t="s">
        <v>27</v>
      </c>
      <c r="D148" s="50">
        <v>1963</v>
      </c>
      <c r="E148" s="51"/>
      <c r="F148" s="47">
        <f t="shared" si="9"/>
        <v>0</v>
      </c>
      <c r="G148" s="47"/>
      <c r="H148" s="52"/>
      <c r="I148" s="47"/>
      <c r="J148" s="52"/>
      <c r="K148" s="47"/>
      <c r="L148" s="52"/>
      <c r="M148" s="47"/>
      <c r="N148" s="52"/>
      <c r="O148" s="47"/>
      <c r="P148" s="52"/>
      <c r="Q148" s="47"/>
      <c r="R148" s="52"/>
      <c r="S148" s="53">
        <f>IF(AND(H148&lt;&gt;0,G148&lt;=5),VLOOKUP(H148,баллы!A$1:F$65,G148+1),0)</f>
        <v>0</v>
      </c>
      <c r="T148" s="53">
        <f>IF(AND(J148&lt;&gt;0,I148&lt;=5),VLOOKUP(J148,баллы!A$1:F$65,I148+1),0)</f>
        <v>0</v>
      </c>
      <c r="U148" s="53">
        <f>IF(AND(L148&lt;&gt;0,K148&lt;=5),VLOOKUP(L148,баллы!A$1:F$65,K148+1),0)</f>
        <v>0</v>
      </c>
      <c r="V148" s="54"/>
      <c r="W148" s="54"/>
      <c r="X148" s="54">
        <f t="shared" si="10"/>
        <v>0</v>
      </c>
      <c r="Y148" s="53">
        <f>IF(AND(N148&lt;&gt;0,M148&lt;=5),VLOOKUP(N148,баллы!A$1:F$65,M148+1),0)</f>
        <v>0</v>
      </c>
      <c r="Z148" s="53">
        <f>IF(AND(P148&lt;&gt;0,O148&lt;=5),VLOOKUP(P148,баллы!A$1:F$65,O148+1),0)</f>
        <v>0</v>
      </c>
      <c r="AA148" s="53">
        <f>IF(AND(R148&lt;&gt;0,Q148&lt;=5),VLOOKUP(R148,баллы!A$1:F$65,Q148+1),0)</f>
        <v>0</v>
      </c>
      <c r="AB148" s="55">
        <f t="shared" si="11"/>
        <v>0</v>
      </c>
      <c r="AC148" s="47"/>
      <c r="AD148" s="56"/>
    </row>
    <row r="149" spans="1:30" s="50" customFormat="1" x14ac:dyDescent="0.2">
      <c r="A149" s="47"/>
      <c r="B149" s="48" t="s">
        <v>217</v>
      </c>
      <c r="C149" s="50" t="s">
        <v>213</v>
      </c>
      <c r="D149" s="50">
        <v>1999</v>
      </c>
      <c r="E149" s="57"/>
      <c r="F149" s="47">
        <f t="shared" si="9"/>
        <v>0</v>
      </c>
      <c r="G149" s="47"/>
      <c r="H149" s="60"/>
      <c r="I149" s="47"/>
      <c r="J149" s="52"/>
      <c r="K149" s="47"/>
      <c r="L149" s="60"/>
      <c r="M149" s="47"/>
      <c r="N149" s="52"/>
      <c r="O149" s="47"/>
      <c r="P149" s="52"/>
      <c r="Q149" s="47"/>
      <c r="R149" s="60"/>
      <c r="S149" s="53">
        <f>IF(AND(H149&lt;&gt;0,G149&lt;=5),VLOOKUP(H149,баллы!A$1:F$65,G149+1),0)</f>
        <v>0</v>
      </c>
      <c r="T149" s="53">
        <f>IF(AND(J149&lt;&gt;0,I149&lt;=5),VLOOKUP(J149,баллы!A$1:F$65,I149+1),0)</f>
        <v>0</v>
      </c>
      <c r="U149" s="53">
        <f>IF(AND(L149&lt;&gt;0,K149&lt;=5),VLOOKUP(L149,баллы!A$1:F$65,K149+1),0)</f>
        <v>0</v>
      </c>
      <c r="V149" s="54"/>
      <c r="W149" s="54"/>
      <c r="X149" s="54">
        <f t="shared" si="10"/>
        <v>0</v>
      </c>
      <c r="Y149" s="53">
        <f>IF(AND(N149&lt;&gt;0,M149&lt;=5),VLOOKUP(N149,баллы!A$1:F$65,M149+1),0)</f>
        <v>0</v>
      </c>
      <c r="Z149" s="53">
        <f>IF(AND(P149&lt;&gt;0,O149&lt;=5),VLOOKUP(P149,баллы!A$1:F$65,O149+1),0)</f>
        <v>0</v>
      </c>
      <c r="AA149" s="53">
        <f>IF(AND(R149&lt;&gt;0,Q149&lt;=5),VLOOKUP(R149,баллы!A$1:F$65,Q149+1),0)</f>
        <v>0</v>
      </c>
      <c r="AB149" s="55">
        <f t="shared" si="11"/>
        <v>0</v>
      </c>
      <c r="AC149" s="47"/>
      <c r="AD149" s="56"/>
    </row>
    <row r="150" spans="1:30" s="50" customFormat="1" x14ac:dyDescent="0.2">
      <c r="A150" s="47"/>
      <c r="B150" s="48" t="s">
        <v>126</v>
      </c>
      <c r="C150" s="49" t="s">
        <v>25</v>
      </c>
      <c r="D150" s="50">
        <v>1978</v>
      </c>
      <c r="E150" s="51"/>
      <c r="F150" s="47">
        <f t="shared" si="9"/>
        <v>0</v>
      </c>
      <c r="G150" s="47"/>
      <c r="H150" s="52"/>
      <c r="I150" s="47"/>
      <c r="J150" s="52"/>
      <c r="K150" s="47"/>
      <c r="L150" s="52"/>
      <c r="M150" s="47"/>
      <c r="N150" s="52"/>
      <c r="O150" s="47"/>
      <c r="P150" s="52"/>
      <c r="Q150" s="47"/>
      <c r="R150" s="52"/>
      <c r="S150" s="53">
        <f>IF(AND(H150&lt;&gt;0,G150&lt;=5),VLOOKUP(H150,баллы!A$1:F$65,G150+1),0)</f>
        <v>0</v>
      </c>
      <c r="T150" s="53">
        <f>IF(AND(J150&lt;&gt;0,I150&lt;=5),VLOOKUP(J150,баллы!A$1:F$65,I150+1),0)</f>
        <v>0</v>
      </c>
      <c r="U150" s="53">
        <f>IF(AND(L150&lt;&gt;0,K150&lt;=5),VLOOKUP(L150,баллы!A$1:F$65,K150+1),0)</f>
        <v>0</v>
      </c>
      <c r="V150" s="54"/>
      <c r="W150" s="54"/>
      <c r="X150" s="54">
        <f t="shared" si="10"/>
        <v>0</v>
      </c>
      <c r="Y150" s="53">
        <f>IF(AND(N150&lt;&gt;0,M150&lt;=5),VLOOKUP(N150,баллы!A$1:F$65,M150+1),0)</f>
        <v>0</v>
      </c>
      <c r="Z150" s="53">
        <f>IF(AND(P150&lt;&gt;0,O150&lt;=5),VLOOKUP(P150,баллы!A$1:F$65,O150+1),0)</f>
        <v>0</v>
      </c>
      <c r="AA150" s="53">
        <f>IF(AND(R150&lt;&gt;0,Q150&lt;=5),VLOOKUP(R150,баллы!A$1:F$65,Q150+1),0)</f>
        <v>0</v>
      </c>
      <c r="AB150" s="55">
        <f t="shared" si="11"/>
        <v>0</v>
      </c>
      <c r="AC150" s="47"/>
      <c r="AD150" s="56"/>
    </row>
    <row r="151" spans="1:30" s="50" customFormat="1" ht="15" customHeight="1" x14ac:dyDescent="0.2">
      <c r="A151" s="47"/>
      <c r="B151" s="48" t="s">
        <v>100</v>
      </c>
      <c r="C151" s="49" t="s">
        <v>25</v>
      </c>
      <c r="D151" s="50">
        <v>1983</v>
      </c>
      <c r="E151" s="51"/>
      <c r="F151" s="47">
        <f t="shared" si="9"/>
        <v>0</v>
      </c>
      <c r="G151" s="47"/>
      <c r="H151" s="52"/>
      <c r="I151" s="47"/>
      <c r="J151" s="52"/>
      <c r="K151" s="47"/>
      <c r="L151" s="52"/>
      <c r="M151" s="47"/>
      <c r="N151" s="52"/>
      <c r="O151" s="47"/>
      <c r="P151" s="52"/>
      <c r="Q151" s="47"/>
      <c r="R151" s="52"/>
      <c r="S151" s="53">
        <f>IF(AND(H151&lt;&gt;0,G151&lt;=5),VLOOKUP(H151,баллы!A$1:F$65,G151+1),0)</f>
        <v>0</v>
      </c>
      <c r="T151" s="53">
        <f>IF(AND(J151&lt;&gt;0,I151&lt;=5),VLOOKUP(J151,баллы!A$1:F$65,I151+1),0)</f>
        <v>0</v>
      </c>
      <c r="U151" s="53">
        <f>IF(AND(L151&lt;&gt;0,K151&lt;=5),VLOOKUP(L151,баллы!A$1:F$65,K151+1),0)</f>
        <v>0</v>
      </c>
      <c r="V151" s="54"/>
      <c r="W151" s="54"/>
      <c r="X151" s="54">
        <f t="shared" si="10"/>
        <v>0</v>
      </c>
      <c r="Y151" s="53">
        <f>IF(AND(N151&lt;&gt;0,M151&lt;=5),VLOOKUP(N151,баллы!A$1:F$65,M151+1),0)</f>
        <v>0</v>
      </c>
      <c r="Z151" s="53">
        <f>IF(AND(P151&lt;&gt;0,O151&lt;=5),VLOOKUP(P151,баллы!A$1:F$65,O151+1),0)</f>
        <v>0</v>
      </c>
      <c r="AA151" s="53">
        <f>IF(AND(R151&lt;&gt;0,Q151&lt;=5),VLOOKUP(R151,баллы!A$1:F$65,Q151+1),0)</f>
        <v>0</v>
      </c>
      <c r="AB151" s="55">
        <f t="shared" si="11"/>
        <v>0</v>
      </c>
      <c r="AC151" s="47"/>
      <c r="AD151" s="56"/>
    </row>
    <row r="152" spans="1:30" s="50" customFormat="1" ht="15" customHeight="1" x14ac:dyDescent="0.2">
      <c r="A152" s="47"/>
      <c r="B152" s="48" t="s">
        <v>78</v>
      </c>
      <c r="C152" s="49" t="s">
        <v>25</v>
      </c>
      <c r="D152" s="50">
        <v>1998</v>
      </c>
      <c r="E152" s="51"/>
      <c r="F152" s="47">
        <f t="shared" si="9"/>
        <v>0</v>
      </c>
      <c r="G152" s="47"/>
      <c r="H152" s="52"/>
      <c r="I152" s="47"/>
      <c r="J152" s="52"/>
      <c r="K152" s="47"/>
      <c r="L152" s="52"/>
      <c r="M152" s="47"/>
      <c r="N152" s="52"/>
      <c r="O152" s="47"/>
      <c r="P152" s="52"/>
      <c r="Q152" s="47"/>
      <c r="R152" s="52"/>
      <c r="S152" s="53">
        <f>IF(AND(H152&lt;&gt;0,G152&lt;=5),VLOOKUP(H152,баллы!A$1:F$65,G152+1),0)</f>
        <v>0</v>
      </c>
      <c r="T152" s="53">
        <f>IF(AND(J152&lt;&gt;0,I152&lt;=5),VLOOKUP(J152,баллы!A$1:F$65,I152+1),0)</f>
        <v>0</v>
      </c>
      <c r="U152" s="53">
        <f>IF(AND(L152&lt;&gt;0,K152&lt;=5),VLOOKUP(L152,баллы!A$1:F$65,K152+1),0)</f>
        <v>0</v>
      </c>
      <c r="V152" s="54"/>
      <c r="W152" s="54"/>
      <c r="X152" s="54">
        <f t="shared" si="10"/>
        <v>0</v>
      </c>
      <c r="Y152" s="53">
        <f>IF(AND(N152&lt;&gt;0,M152&lt;=5),VLOOKUP(N152,баллы!A$1:F$65,M152+1),0)</f>
        <v>0</v>
      </c>
      <c r="Z152" s="53">
        <f>IF(AND(P152&lt;&gt;0,O152&lt;=5),VLOOKUP(P152,баллы!A$1:F$65,O152+1),0)</f>
        <v>0</v>
      </c>
      <c r="AA152" s="53">
        <f>IF(AND(R152&lt;&gt;0,Q152&lt;=5),VLOOKUP(R152,баллы!A$1:F$65,Q152+1),0)</f>
        <v>0</v>
      </c>
      <c r="AB152" s="55">
        <f t="shared" si="11"/>
        <v>0</v>
      </c>
      <c r="AC152" s="47"/>
      <c r="AD152" s="56"/>
    </row>
    <row r="153" spans="1:30" s="50" customFormat="1" ht="15" customHeight="1" x14ac:dyDescent="0.2">
      <c r="A153" s="47"/>
      <c r="B153" s="48" t="s">
        <v>132</v>
      </c>
      <c r="C153" s="49" t="s">
        <v>25</v>
      </c>
      <c r="D153" s="50">
        <v>1982</v>
      </c>
      <c r="E153" s="51"/>
      <c r="F153" s="47">
        <f t="shared" si="9"/>
        <v>0</v>
      </c>
      <c r="G153" s="47"/>
      <c r="H153" s="52"/>
      <c r="I153" s="47"/>
      <c r="J153" s="52"/>
      <c r="K153" s="47"/>
      <c r="L153" s="52"/>
      <c r="M153" s="47"/>
      <c r="N153" s="52"/>
      <c r="O153" s="47"/>
      <c r="P153" s="52"/>
      <c r="Q153" s="47"/>
      <c r="R153" s="52"/>
      <c r="S153" s="53">
        <f>IF(AND(H153&lt;&gt;0,G153&lt;=5),VLOOKUP(H153,баллы!A$1:F$65,G153+1),0)</f>
        <v>0</v>
      </c>
      <c r="T153" s="53">
        <f>IF(AND(J153&lt;&gt;0,I153&lt;=5),VLOOKUP(J153,баллы!A$1:F$65,I153+1),0)</f>
        <v>0</v>
      </c>
      <c r="U153" s="53">
        <f>IF(AND(L153&lt;&gt;0,K153&lt;=5),VLOOKUP(L153,баллы!A$1:F$65,K153+1),0)</f>
        <v>0</v>
      </c>
      <c r="V153" s="54"/>
      <c r="W153" s="54"/>
      <c r="X153" s="54">
        <f t="shared" si="10"/>
        <v>0</v>
      </c>
      <c r="Y153" s="53">
        <f>IF(AND(N153&lt;&gt;0,M153&lt;=5),VLOOKUP(N153,баллы!A$1:F$65,M153+1),0)</f>
        <v>0</v>
      </c>
      <c r="Z153" s="53">
        <f>IF(AND(P153&lt;&gt;0,O153&lt;=5),VLOOKUP(P153,баллы!A$1:F$65,O153+1),0)</f>
        <v>0</v>
      </c>
      <c r="AA153" s="53">
        <f>IF(AND(R153&lt;&gt;0,Q153&lt;=5),VLOOKUP(R153,баллы!A$1:F$65,Q153+1),0)</f>
        <v>0</v>
      </c>
      <c r="AB153" s="55">
        <f t="shared" si="11"/>
        <v>0</v>
      </c>
      <c r="AC153" s="47"/>
      <c r="AD153" s="56"/>
    </row>
    <row r="154" spans="1:30" s="50" customFormat="1" ht="15" customHeight="1" x14ac:dyDescent="0.2">
      <c r="A154" s="47"/>
      <c r="B154" s="48" t="s">
        <v>62</v>
      </c>
      <c r="C154" s="49" t="s">
        <v>29</v>
      </c>
      <c r="E154" s="51"/>
      <c r="F154" s="47">
        <f t="shared" si="9"/>
        <v>0</v>
      </c>
      <c r="G154" s="47"/>
      <c r="H154" s="52"/>
      <c r="I154" s="47"/>
      <c r="J154" s="52"/>
      <c r="K154" s="47"/>
      <c r="L154" s="52"/>
      <c r="M154" s="47"/>
      <c r="N154" s="52"/>
      <c r="O154" s="47"/>
      <c r="P154" s="52"/>
      <c r="Q154" s="47"/>
      <c r="R154" s="52"/>
      <c r="S154" s="53">
        <f>IF(AND(H154&lt;&gt;0,G154&lt;=5),VLOOKUP(H154,баллы!A$1:F$65,G154+1),0)</f>
        <v>0</v>
      </c>
      <c r="T154" s="53">
        <f>IF(AND(J154&lt;&gt;0,I154&lt;=5),VLOOKUP(J154,баллы!A$1:F$65,I154+1),0)</f>
        <v>0</v>
      </c>
      <c r="U154" s="53">
        <f>IF(AND(L154&lt;&gt;0,K154&lt;=5),VLOOKUP(L154,баллы!A$1:F$65,K154+1),0)</f>
        <v>0</v>
      </c>
      <c r="V154" s="54"/>
      <c r="W154" s="54"/>
      <c r="X154" s="54">
        <f t="shared" si="10"/>
        <v>0</v>
      </c>
      <c r="Y154" s="53">
        <f>IF(AND(N154&lt;&gt;0,M154&lt;=5),VLOOKUP(N154,баллы!A$1:F$65,M154+1),0)</f>
        <v>0</v>
      </c>
      <c r="Z154" s="53">
        <f>IF(AND(P154&lt;&gt;0,O154&lt;=5),VLOOKUP(P154,баллы!A$1:F$65,O154+1),0)</f>
        <v>0</v>
      </c>
      <c r="AA154" s="53">
        <f>IF(AND(R154&lt;&gt;0,Q154&lt;=5),VLOOKUP(R154,баллы!A$1:F$65,Q154+1),0)</f>
        <v>0</v>
      </c>
      <c r="AB154" s="55">
        <f t="shared" si="11"/>
        <v>0</v>
      </c>
      <c r="AC154" s="47"/>
      <c r="AD154" s="56"/>
    </row>
    <row r="155" spans="1:30" s="50" customFormat="1" x14ac:dyDescent="0.2">
      <c r="A155" s="47"/>
      <c r="B155" s="48" t="s">
        <v>44</v>
      </c>
      <c r="C155" s="49" t="s">
        <v>25</v>
      </c>
      <c r="D155" s="50">
        <v>1981</v>
      </c>
      <c r="E155" s="51"/>
      <c r="F155" s="47">
        <f t="shared" si="9"/>
        <v>0</v>
      </c>
      <c r="G155" s="47"/>
      <c r="H155" s="52"/>
      <c r="I155" s="47"/>
      <c r="J155" s="52"/>
      <c r="K155" s="47"/>
      <c r="L155" s="52"/>
      <c r="M155" s="47"/>
      <c r="N155" s="52"/>
      <c r="O155" s="47"/>
      <c r="P155" s="52"/>
      <c r="Q155" s="47"/>
      <c r="R155" s="52"/>
      <c r="S155" s="53">
        <f>IF(AND(H155&lt;&gt;0,G155&lt;=5),VLOOKUP(H155,баллы!A$1:F$65,G155+1),0)</f>
        <v>0</v>
      </c>
      <c r="T155" s="53">
        <f>IF(AND(J155&lt;&gt;0,I155&lt;=5),VLOOKUP(J155,баллы!A$1:F$65,I155+1),0)</f>
        <v>0</v>
      </c>
      <c r="U155" s="53">
        <f>IF(AND(L155&lt;&gt;0,K155&lt;=5),VLOOKUP(L155,баллы!A$1:F$65,K155+1),0)</f>
        <v>0</v>
      </c>
      <c r="V155" s="54"/>
      <c r="W155" s="54"/>
      <c r="X155" s="54">
        <f t="shared" si="10"/>
        <v>0</v>
      </c>
      <c r="Y155" s="53">
        <f>IF(AND(N155&lt;&gt;0,M155&lt;=5),VLOOKUP(N155,баллы!A$1:F$65,M155+1),0)</f>
        <v>0</v>
      </c>
      <c r="Z155" s="53">
        <f>IF(AND(P155&lt;&gt;0,O155&lt;=5),VLOOKUP(P155,баллы!A$1:F$65,O155+1),0)</f>
        <v>0</v>
      </c>
      <c r="AA155" s="53">
        <f>IF(AND(R155&lt;&gt;0,Q155&lt;=5),VLOOKUP(R155,баллы!A$1:F$65,Q155+1),0)</f>
        <v>0</v>
      </c>
      <c r="AB155" s="55">
        <f t="shared" si="11"/>
        <v>0</v>
      </c>
      <c r="AC155" s="47"/>
      <c r="AD155" s="56"/>
    </row>
    <row r="156" spans="1:30" s="50" customFormat="1" x14ac:dyDescent="0.2">
      <c r="A156" s="47"/>
      <c r="B156" s="48" t="s">
        <v>186</v>
      </c>
      <c r="C156" s="49" t="s">
        <v>25</v>
      </c>
      <c r="D156" s="50">
        <v>2001</v>
      </c>
      <c r="E156" s="51"/>
      <c r="F156" s="47">
        <f t="shared" si="9"/>
        <v>0</v>
      </c>
      <c r="G156" s="47"/>
      <c r="H156" s="52"/>
      <c r="I156" s="47"/>
      <c r="J156" s="52"/>
      <c r="K156" s="47"/>
      <c r="L156" s="52"/>
      <c r="M156" s="47"/>
      <c r="N156" s="52"/>
      <c r="O156" s="47"/>
      <c r="P156" s="52"/>
      <c r="Q156" s="47"/>
      <c r="R156" s="52"/>
      <c r="S156" s="53">
        <f>IF(AND(H156&lt;&gt;0,G156&lt;=5),VLOOKUP(H156,баллы!A$1:F$65,G156+1),0)</f>
        <v>0</v>
      </c>
      <c r="T156" s="53">
        <f>IF(AND(J156&lt;&gt;0,I156&lt;=5),VLOOKUP(J156,баллы!A$1:F$65,I156+1),0)</f>
        <v>0</v>
      </c>
      <c r="U156" s="53">
        <f>IF(AND(L156&lt;&gt;0,K156&lt;=5),VLOOKUP(L156,баллы!A$1:F$65,K156+1),0)</f>
        <v>0</v>
      </c>
      <c r="V156" s="54"/>
      <c r="W156" s="54"/>
      <c r="X156" s="54">
        <f t="shared" si="10"/>
        <v>0</v>
      </c>
      <c r="Y156" s="53">
        <f>IF(AND(N156&lt;&gt;0,M156&lt;=5),VLOOKUP(N156,баллы!A$1:F$65,M156+1),0)</f>
        <v>0</v>
      </c>
      <c r="Z156" s="53">
        <f>IF(AND(P156&lt;&gt;0,O156&lt;=5),VLOOKUP(P156,баллы!A$1:F$65,O156+1),0)</f>
        <v>0</v>
      </c>
      <c r="AA156" s="53">
        <f>IF(AND(R156&lt;&gt;0,Q156&lt;=5),VLOOKUP(R156,баллы!A$1:F$65,Q156+1),0)</f>
        <v>0</v>
      </c>
      <c r="AB156" s="55">
        <f t="shared" si="11"/>
        <v>0</v>
      </c>
      <c r="AC156" s="47"/>
      <c r="AD156" s="56"/>
    </row>
    <row r="157" spans="1:30" s="50" customFormat="1" x14ac:dyDescent="0.2">
      <c r="A157" s="47"/>
      <c r="B157" s="48" t="s">
        <v>103</v>
      </c>
      <c r="C157" s="49" t="s">
        <v>26</v>
      </c>
      <c r="D157" s="50">
        <v>2002</v>
      </c>
      <c r="E157" s="51"/>
      <c r="F157" s="47">
        <f t="shared" si="9"/>
        <v>0</v>
      </c>
      <c r="G157" s="47"/>
      <c r="H157" s="52"/>
      <c r="I157" s="47"/>
      <c r="J157" s="52"/>
      <c r="K157" s="47"/>
      <c r="L157" s="52"/>
      <c r="M157" s="47"/>
      <c r="N157" s="52"/>
      <c r="O157" s="47"/>
      <c r="P157" s="52"/>
      <c r="Q157" s="47"/>
      <c r="R157" s="52"/>
      <c r="S157" s="53">
        <f>IF(AND(H157&lt;&gt;0,G157&lt;=5),VLOOKUP(H157,баллы!A$1:F$65,G157+1),0)</f>
        <v>0</v>
      </c>
      <c r="T157" s="53">
        <f>IF(AND(J157&lt;&gt;0,I157&lt;=5),VLOOKUP(J157,баллы!A$1:F$65,I157+1),0)</f>
        <v>0</v>
      </c>
      <c r="U157" s="53">
        <f>IF(AND(L157&lt;&gt;0,K157&lt;=5),VLOOKUP(L157,баллы!A$1:F$65,K157+1),0)</f>
        <v>0</v>
      </c>
      <c r="V157" s="54"/>
      <c r="W157" s="54"/>
      <c r="X157" s="54">
        <f t="shared" si="10"/>
        <v>0</v>
      </c>
      <c r="Y157" s="53">
        <f>IF(AND(N157&lt;&gt;0,M157&lt;=5),VLOOKUP(N157,баллы!A$1:F$65,M157+1),0)</f>
        <v>0</v>
      </c>
      <c r="Z157" s="53">
        <f>IF(AND(P157&lt;&gt;0,O157&lt;=5),VLOOKUP(P157,баллы!A$1:F$65,O157+1),0)</f>
        <v>0</v>
      </c>
      <c r="AA157" s="53">
        <f>IF(AND(R157&lt;&gt;0,Q157&lt;=5),VLOOKUP(R157,баллы!A$1:F$65,Q157+1),0)</f>
        <v>0</v>
      </c>
      <c r="AB157" s="55">
        <f t="shared" si="11"/>
        <v>0</v>
      </c>
      <c r="AC157" s="47"/>
      <c r="AD157" s="56"/>
    </row>
    <row r="158" spans="1:30" s="50" customFormat="1" x14ac:dyDescent="0.2">
      <c r="A158" s="47"/>
      <c r="B158" s="48" t="s">
        <v>123</v>
      </c>
      <c r="C158" s="49" t="s">
        <v>25</v>
      </c>
      <c r="D158" s="50">
        <v>1989</v>
      </c>
      <c r="E158" s="51"/>
      <c r="F158" s="47">
        <f t="shared" si="9"/>
        <v>0</v>
      </c>
      <c r="G158" s="47"/>
      <c r="H158" s="52"/>
      <c r="I158" s="47"/>
      <c r="J158" s="52"/>
      <c r="K158" s="47"/>
      <c r="L158" s="52"/>
      <c r="M158" s="47"/>
      <c r="N158" s="52"/>
      <c r="O158" s="47"/>
      <c r="P158" s="52"/>
      <c r="Q158" s="47"/>
      <c r="R158" s="52"/>
      <c r="S158" s="53">
        <f>IF(AND(H158&lt;&gt;0,G158&lt;=5),VLOOKUP(H158,баллы!A$1:F$65,G158+1),0)</f>
        <v>0</v>
      </c>
      <c r="T158" s="53">
        <f>IF(AND(J158&lt;&gt;0,I158&lt;=5),VLOOKUP(J158,баллы!A$1:F$65,I158+1),0)</f>
        <v>0</v>
      </c>
      <c r="U158" s="53">
        <f>IF(AND(L158&lt;&gt;0,K158&lt;=5),VLOOKUP(L158,баллы!A$1:F$65,K158+1),0)</f>
        <v>0</v>
      </c>
      <c r="V158" s="54"/>
      <c r="W158" s="54"/>
      <c r="X158" s="54">
        <f t="shared" si="10"/>
        <v>0</v>
      </c>
      <c r="Y158" s="53">
        <f>IF(AND(N158&lt;&gt;0,M158&lt;=5),VLOOKUP(N158,баллы!A$1:F$65,M158+1),0)</f>
        <v>0</v>
      </c>
      <c r="Z158" s="53">
        <f>IF(AND(P158&lt;&gt;0,O158&lt;=5),VLOOKUP(P158,баллы!A$1:F$65,O158+1),0)</f>
        <v>0</v>
      </c>
      <c r="AA158" s="53">
        <f>IF(AND(R158&lt;&gt;0,Q158&lt;=5),VLOOKUP(R158,баллы!A$1:F$65,Q158+1),0)</f>
        <v>0</v>
      </c>
      <c r="AB158" s="55">
        <f t="shared" si="11"/>
        <v>0</v>
      </c>
      <c r="AC158" s="47"/>
      <c r="AD158" s="56"/>
    </row>
    <row r="159" spans="1:30" s="50" customFormat="1" x14ac:dyDescent="0.2">
      <c r="A159" s="47"/>
      <c r="B159" s="48" t="s">
        <v>92</v>
      </c>
      <c r="C159" s="49" t="s">
        <v>29</v>
      </c>
      <c r="D159" s="50">
        <v>2001</v>
      </c>
      <c r="E159" s="51"/>
      <c r="F159" s="47">
        <f t="shared" si="9"/>
        <v>0</v>
      </c>
      <c r="G159" s="47"/>
      <c r="H159" s="52"/>
      <c r="I159" s="47"/>
      <c r="J159" s="52"/>
      <c r="K159" s="47"/>
      <c r="L159" s="52"/>
      <c r="M159" s="47"/>
      <c r="N159" s="52"/>
      <c r="O159" s="47"/>
      <c r="P159" s="52"/>
      <c r="Q159" s="47"/>
      <c r="R159" s="52"/>
      <c r="S159" s="53">
        <f>IF(AND(H159&lt;&gt;0,G159&lt;=5),VLOOKUP(H159,баллы!A$1:F$65,G159+1),0)</f>
        <v>0</v>
      </c>
      <c r="T159" s="53">
        <f>IF(AND(J159&lt;&gt;0,I159&lt;=5),VLOOKUP(J159,баллы!A$1:F$65,I159+1),0)</f>
        <v>0</v>
      </c>
      <c r="U159" s="53">
        <f>IF(AND(L159&lt;&gt;0,K159&lt;=5),VLOOKUP(L159,баллы!A$1:F$65,K159+1),0)</f>
        <v>0</v>
      </c>
      <c r="V159" s="54"/>
      <c r="W159" s="54"/>
      <c r="X159" s="54">
        <f t="shared" si="10"/>
        <v>0</v>
      </c>
      <c r="Y159" s="53">
        <f>IF(AND(N159&lt;&gt;0,M159&lt;=5),VLOOKUP(N159,баллы!A$1:F$65,M159+1),0)</f>
        <v>0</v>
      </c>
      <c r="Z159" s="53">
        <f>IF(AND(P159&lt;&gt;0,O159&lt;=5),VLOOKUP(P159,баллы!A$1:F$65,O159+1),0)</f>
        <v>0</v>
      </c>
      <c r="AA159" s="53">
        <f>IF(AND(R159&lt;&gt;0,Q159&lt;=5),VLOOKUP(R159,баллы!A$1:F$65,Q159+1),0)</f>
        <v>0</v>
      </c>
      <c r="AB159" s="55">
        <f t="shared" si="11"/>
        <v>0</v>
      </c>
      <c r="AC159" s="47"/>
      <c r="AD159" s="56"/>
    </row>
    <row r="160" spans="1:30" s="50" customFormat="1" x14ac:dyDescent="0.2">
      <c r="A160" s="47"/>
      <c r="B160" s="48" t="s">
        <v>31</v>
      </c>
      <c r="C160" s="49" t="s">
        <v>29</v>
      </c>
      <c r="D160" s="50">
        <v>1971</v>
      </c>
      <c r="E160" s="51"/>
      <c r="F160" s="47">
        <f t="shared" si="9"/>
        <v>0</v>
      </c>
      <c r="G160" s="47"/>
      <c r="H160" s="52"/>
      <c r="I160" s="47"/>
      <c r="J160" s="52"/>
      <c r="K160" s="47"/>
      <c r="L160" s="52"/>
      <c r="M160" s="47"/>
      <c r="N160" s="52"/>
      <c r="O160" s="47"/>
      <c r="P160" s="52"/>
      <c r="Q160" s="47"/>
      <c r="R160" s="52"/>
      <c r="S160" s="53">
        <f>IF(AND(H160&lt;&gt;0,G160&lt;=5),VLOOKUP(H160,баллы!A$1:F$65,G160+1),0)</f>
        <v>0</v>
      </c>
      <c r="T160" s="53">
        <f>IF(AND(J160&lt;&gt;0,I160&lt;=5),VLOOKUP(J160,баллы!A$1:F$65,I160+1),0)</f>
        <v>0</v>
      </c>
      <c r="U160" s="53">
        <f>IF(AND(L160&lt;&gt;0,K160&lt;=5),VLOOKUP(L160,баллы!A$1:F$65,K160+1),0)</f>
        <v>0</v>
      </c>
      <c r="V160" s="54"/>
      <c r="W160" s="54"/>
      <c r="X160" s="54">
        <f t="shared" si="10"/>
        <v>0</v>
      </c>
      <c r="Y160" s="53">
        <f>IF(AND(N160&lt;&gt;0,M160&lt;=5),VLOOKUP(N160,баллы!A$1:F$65,M160+1),0)</f>
        <v>0</v>
      </c>
      <c r="Z160" s="53">
        <f>IF(AND(P160&lt;&gt;0,O160&lt;=5),VLOOKUP(P160,баллы!A$1:F$65,O160+1),0)</f>
        <v>0</v>
      </c>
      <c r="AA160" s="53">
        <f>IF(AND(R160&lt;&gt;0,Q160&lt;=5),VLOOKUP(R160,баллы!A$1:F$65,Q160+1),0)</f>
        <v>0</v>
      </c>
      <c r="AB160" s="55">
        <f t="shared" si="11"/>
        <v>0</v>
      </c>
      <c r="AC160" s="47"/>
      <c r="AD160" s="56"/>
    </row>
    <row r="161" spans="1:46" s="50" customFormat="1" x14ac:dyDescent="0.2">
      <c r="A161" s="47"/>
      <c r="B161" s="48" t="s">
        <v>93</v>
      </c>
      <c r="C161" s="49" t="s">
        <v>29</v>
      </c>
      <c r="D161" s="50">
        <v>2000</v>
      </c>
      <c r="E161" s="51"/>
      <c r="F161" s="47">
        <f t="shared" si="9"/>
        <v>0</v>
      </c>
      <c r="G161" s="47"/>
      <c r="H161" s="52"/>
      <c r="I161" s="47"/>
      <c r="J161" s="52"/>
      <c r="K161" s="47"/>
      <c r="L161" s="52"/>
      <c r="M161" s="47"/>
      <c r="N161" s="52"/>
      <c r="O161" s="47"/>
      <c r="P161" s="52"/>
      <c r="Q161" s="47"/>
      <c r="R161" s="52"/>
      <c r="S161" s="53">
        <f>IF(AND(H161&lt;&gt;0,G161&lt;=5),VLOOKUP(H161,баллы!A$1:F$65,G161+1),0)</f>
        <v>0</v>
      </c>
      <c r="T161" s="53">
        <f>IF(AND(J161&lt;&gt;0,I161&lt;=5),VLOOKUP(J161,баллы!A$1:F$65,I161+1),0)</f>
        <v>0</v>
      </c>
      <c r="U161" s="53">
        <f>IF(AND(L161&lt;&gt;0,K161&lt;=5),VLOOKUP(L161,баллы!A$1:F$65,K161+1),0)</f>
        <v>0</v>
      </c>
      <c r="V161" s="54"/>
      <c r="W161" s="54"/>
      <c r="X161" s="54">
        <f t="shared" si="10"/>
        <v>0</v>
      </c>
      <c r="Y161" s="53">
        <f>IF(AND(N161&lt;&gt;0,M161&lt;=5),VLOOKUP(N161,баллы!A$1:F$65,M161+1),0)</f>
        <v>0</v>
      </c>
      <c r="Z161" s="53">
        <f>IF(AND(P161&lt;&gt;0,O161&lt;=5),VLOOKUP(P161,баллы!A$1:F$65,O161+1),0)</f>
        <v>0</v>
      </c>
      <c r="AA161" s="53">
        <f>IF(AND(R161&lt;&gt;0,Q161&lt;=5),VLOOKUP(R161,баллы!A$1:F$65,Q161+1),0)</f>
        <v>0</v>
      </c>
      <c r="AB161" s="55">
        <f t="shared" si="11"/>
        <v>0</v>
      </c>
      <c r="AC161" s="47"/>
      <c r="AD161" s="56"/>
    </row>
    <row r="162" spans="1:46" s="50" customFormat="1" x14ac:dyDescent="0.2">
      <c r="A162" s="47"/>
      <c r="B162" s="48" t="s">
        <v>43</v>
      </c>
      <c r="C162" s="49" t="s">
        <v>25</v>
      </c>
      <c r="E162" s="51"/>
      <c r="F162" s="47">
        <f t="shared" si="9"/>
        <v>0</v>
      </c>
      <c r="G162" s="47"/>
      <c r="H162" s="52"/>
      <c r="I162" s="47"/>
      <c r="J162" s="52"/>
      <c r="K162" s="47"/>
      <c r="L162" s="52"/>
      <c r="M162" s="47"/>
      <c r="N162" s="52"/>
      <c r="O162" s="47"/>
      <c r="P162" s="52"/>
      <c r="Q162" s="47"/>
      <c r="R162" s="52"/>
      <c r="S162" s="53">
        <f>IF(AND(H162&lt;&gt;0,G162&lt;=5),VLOOKUP(H162,баллы!A$1:F$65,G162+1),0)</f>
        <v>0</v>
      </c>
      <c r="T162" s="53">
        <f>IF(AND(J162&lt;&gt;0,I162&lt;=5),VLOOKUP(J162,баллы!A$1:F$65,I162+1),0)</f>
        <v>0</v>
      </c>
      <c r="U162" s="53">
        <f>IF(AND(L162&lt;&gt;0,K162&lt;=5),VLOOKUP(L162,баллы!A$1:F$65,K162+1),0)</f>
        <v>0</v>
      </c>
      <c r="V162" s="54"/>
      <c r="W162" s="54"/>
      <c r="X162" s="54">
        <f t="shared" si="10"/>
        <v>0</v>
      </c>
      <c r="Y162" s="53">
        <f>IF(AND(N162&lt;&gt;0,M162&lt;=5),VLOOKUP(N162,баллы!A$1:F$65,M162+1),0)</f>
        <v>0</v>
      </c>
      <c r="Z162" s="53">
        <f>IF(AND(P162&lt;&gt;0,O162&lt;=5),VLOOKUP(P162,баллы!A$1:F$65,O162+1),0)</f>
        <v>0</v>
      </c>
      <c r="AA162" s="53">
        <f>IF(AND(R162&lt;&gt;0,Q162&lt;=5),VLOOKUP(R162,баллы!A$1:F$65,Q162+1),0)</f>
        <v>0</v>
      </c>
      <c r="AB162" s="55">
        <f t="shared" si="11"/>
        <v>0</v>
      </c>
      <c r="AC162" s="47"/>
      <c r="AD162" s="56"/>
    </row>
    <row r="163" spans="1:46" s="50" customFormat="1" x14ac:dyDescent="0.2">
      <c r="A163" s="47"/>
      <c r="B163" s="48" t="s">
        <v>161</v>
      </c>
      <c r="C163" s="49" t="s">
        <v>25</v>
      </c>
      <c r="D163" s="50">
        <v>1976</v>
      </c>
      <c r="E163" s="51"/>
      <c r="F163" s="47">
        <f t="shared" ref="F163:F175" si="12">COUNTA(H163,J163,L163,N163,P163,R163)</f>
        <v>0</v>
      </c>
      <c r="G163" s="47"/>
      <c r="H163" s="52"/>
      <c r="I163" s="47"/>
      <c r="J163" s="52"/>
      <c r="K163" s="47"/>
      <c r="L163" s="52"/>
      <c r="M163" s="47"/>
      <c r="N163" s="52"/>
      <c r="O163" s="47"/>
      <c r="P163" s="52"/>
      <c r="Q163" s="47"/>
      <c r="R163" s="52"/>
      <c r="S163" s="53">
        <f>IF(AND(H163&lt;&gt;0,G163&lt;=5),VLOOKUP(H163,баллы!A$1:F$65,G163+1),0)</f>
        <v>0</v>
      </c>
      <c r="T163" s="53">
        <f>IF(AND(J163&lt;&gt;0,I163&lt;=5),VLOOKUP(J163,баллы!A$1:F$65,I163+1),0)</f>
        <v>0</v>
      </c>
      <c r="U163" s="53">
        <f>IF(AND(L163&lt;&gt;0,K163&lt;=5),VLOOKUP(L163,баллы!A$1:F$65,K163+1),0)</f>
        <v>0</v>
      </c>
      <c r="V163" s="54"/>
      <c r="W163" s="54"/>
      <c r="X163" s="54">
        <f t="shared" ref="X163:X194" si="13">ABS(W163-V163)*5</f>
        <v>0</v>
      </c>
      <c r="Y163" s="53">
        <f>IF(AND(N163&lt;&gt;0,M163&lt;=5),VLOOKUP(N163,баллы!A$1:F$65,M163+1),0)</f>
        <v>0</v>
      </c>
      <c r="Z163" s="53">
        <f>IF(AND(P163&lt;&gt;0,O163&lt;=5),VLOOKUP(P163,баллы!A$1:F$65,O163+1),0)</f>
        <v>0</v>
      </c>
      <c r="AA163" s="53">
        <f>IF(AND(R163&lt;&gt;0,Q163&lt;=5),VLOOKUP(R163,баллы!A$1:F$65,Q163+1),0)</f>
        <v>0</v>
      </c>
      <c r="AB163" s="55">
        <f t="shared" ref="AB163:AB194" si="14">S163+T163+U163+X163+Y163+Z163+AA163</f>
        <v>0</v>
      </c>
      <c r="AC163" s="47"/>
      <c r="AD163" s="56"/>
    </row>
    <row r="164" spans="1:46" s="50" customFormat="1" x14ac:dyDescent="0.2">
      <c r="A164" s="47"/>
      <c r="B164" s="48" t="s">
        <v>238</v>
      </c>
      <c r="C164" s="49" t="s">
        <v>25</v>
      </c>
      <c r="D164" s="50">
        <v>1971</v>
      </c>
      <c r="E164" s="51"/>
      <c r="F164" s="47">
        <f t="shared" si="12"/>
        <v>0</v>
      </c>
      <c r="G164" s="47"/>
      <c r="H164" s="52"/>
      <c r="I164" s="47"/>
      <c r="J164" s="52"/>
      <c r="K164" s="47"/>
      <c r="L164" s="52"/>
      <c r="M164" s="47"/>
      <c r="N164" s="52"/>
      <c r="O164" s="47"/>
      <c r="P164" s="52"/>
      <c r="Q164" s="47"/>
      <c r="R164" s="52"/>
      <c r="S164" s="53">
        <f>IF(AND(H164&lt;&gt;0,G164&lt;=5),VLOOKUP(H164,баллы!A$1:F$65,G164+1),0)</f>
        <v>0</v>
      </c>
      <c r="T164" s="53">
        <f>IF(AND(J164&lt;&gt;0,I164&lt;=5),VLOOKUP(J164,баллы!A$1:F$65,I164+1),0)</f>
        <v>0</v>
      </c>
      <c r="U164" s="53">
        <f>IF(AND(L164&lt;&gt;0,K164&lt;=5),VLOOKUP(L164,баллы!A$1:F$65,K164+1),0)</f>
        <v>0</v>
      </c>
      <c r="V164" s="54"/>
      <c r="W164" s="54"/>
      <c r="X164" s="54">
        <f t="shared" si="13"/>
        <v>0</v>
      </c>
      <c r="Y164" s="53">
        <f>IF(AND(N164&lt;&gt;0,M164&lt;=5),VLOOKUP(N164,баллы!A$1:F$65,M164+1),0)</f>
        <v>0</v>
      </c>
      <c r="Z164" s="53">
        <f>IF(AND(P164&lt;&gt;0,O164&lt;=5),VLOOKUP(P164,баллы!A$1:F$65,O164+1),0)</f>
        <v>0</v>
      </c>
      <c r="AA164" s="53">
        <f>IF(AND(R164&lt;&gt;0,Q164&lt;=5),VLOOKUP(R164,баллы!A$1:F$65,Q164+1),0)</f>
        <v>0</v>
      </c>
      <c r="AB164" s="55">
        <f t="shared" si="14"/>
        <v>0</v>
      </c>
      <c r="AC164" s="47"/>
      <c r="AD164" s="56"/>
    </row>
    <row r="165" spans="1:46" s="50" customFormat="1" x14ac:dyDescent="0.2">
      <c r="A165" s="47"/>
      <c r="B165" s="48" t="s">
        <v>193</v>
      </c>
      <c r="C165" s="49" t="s">
        <v>26</v>
      </c>
      <c r="D165" s="50">
        <v>1987</v>
      </c>
      <c r="E165" s="51"/>
      <c r="F165" s="47">
        <f t="shared" si="12"/>
        <v>0</v>
      </c>
      <c r="G165" s="47"/>
      <c r="H165" s="52"/>
      <c r="I165" s="47"/>
      <c r="J165" s="52"/>
      <c r="K165" s="47"/>
      <c r="L165" s="52"/>
      <c r="M165" s="47"/>
      <c r="N165" s="52"/>
      <c r="O165" s="47"/>
      <c r="P165" s="52"/>
      <c r="Q165" s="47"/>
      <c r="R165" s="52"/>
      <c r="S165" s="53">
        <f>IF(AND(H165&lt;&gt;0,G165&lt;=5),VLOOKUP(H165,баллы!A$1:F$65,G165+1),0)</f>
        <v>0</v>
      </c>
      <c r="T165" s="53">
        <f>IF(AND(J165&lt;&gt;0,I165&lt;=5),VLOOKUP(J165,баллы!A$1:F$65,I165+1),0)</f>
        <v>0</v>
      </c>
      <c r="U165" s="53">
        <f>IF(AND(L165&lt;&gt;0,K165&lt;=5),VLOOKUP(L165,баллы!A$1:F$65,K165+1),0)</f>
        <v>0</v>
      </c>
      <c r="V165" s="54"/>
      <c r="W165" s="54"/>
      <c r="X165" s="54">
        <f t="shared" si="13"/>
        <v>0</v>
      </c>
      <c r="Y165" s="53">
        <f>IF(AND(N165&lt;&gt;0,M165&lt;=5),VLOOKUP(N165,баллы!A$1:F$65,M165+1),0)</f>
        <v>0</v>
      </c>
      <c r="Z165" s="53">
        <f>IF(AND(P165&lt;&gt;0,O165&lt;=5),VLOOKUP(P165,баллы!A$1:F$65,O165+1),0)</f>
        <v>0</v>
      </c>
      <c r="AA165" s="53">
        <f>IF(AND(R165&lt;&gt;0,Q165&lt;=5),VLOOKUP(R165,баллы!A$1:F$65,Q165+1),0)</f>
        <v>0</v>
      </c>
      <c r="AB165" s="55">
        <f t="shared" si="14"/>
        <v>0</v>
      </c>
      <c r="AC165" s="47"/>
      <c r="AD165" s="56"/>
    </row>
    <row r="166" spans="1:46" s="50" customFormat="1" x14ac:dyDescent="0.2">
      <c r="A166" s="47"/>
      <c r="B166" s="48" t="s">
        <v>119</v>
      </c>
      <c r="C166" s="49" t="s">
        <v>25</v>
      </c>
      <c r="D166" s="50">
        <v>1982</v>
      </c>
      <c r="E166" s="51"/>
      <c r="F166" s="47">
        <f t="shared" si="12"/>
        <v>0</v>
      </c>
      <c r="G166" s="47"/>
      <c r="H166" s="52"/>
      <c r="I166" s="47"/>
      <c r="J166" s="52"/>
      <c r="K166" s="47"/>
      <c r="L166" s="52"/>
      <c r="M166" s="47"/>
      <c r="N166" s="52"/>
      <c r="O166" s="47"/>
      <c r="P166" s="52"/>
      <c r="Q166" s="47"/>
      <c r="R166" s="52"/>
      <c r="S166" s="53">
        <f>IF(AND(H166&lt;&gt;0,G166&lt;=5),VLOOKUP(H166,баллы!A$1:F$65,G166+1),0)</f>
        <v>0</v>
      </c>
      <c r="T166" s="53">
        <f>IF(AND(J166&lt;&gt;0,I166&lt;=5),VLOOKUP(J166,баллы!A$1:F$65,I166+1),0)</f>
        <v>0</v>
      </c>
      <c r="U166" s="53">
        <f>IF(AND(L166&lt;&gt;0,K166&lt;=5),VLOOKUP(L166,баллы!A$1:F$65,K166+1),0)</f>
        <v>0</v>
      </c>
      <c r="V166" s="54"/>
      <c r="W166" s="54"/>
      <c r="X166" s="54">
        <f t="shared" si="13"/>
        <v>0</v>
      </c>
      <c r="Y166" s="53">
        <f>IF(AND(N166&lt;&gt;0,M166&lt;=5),VLOOKUP(N166,баллы!A$1:F$65,M166+1),0)</f>
        <v>0</v>
      </c>
      <c r="Z166" s="53">
        <f>IF(AND(P166&lt;&gt;0,O166&lt;=5),VLOOKUP(P166,баллы!A$1:F$65,O166+1),0)</f>
        <v>0</v>
      </c>
      <c r="AA166" s="53">
        <f>IF(AND(R166&lt;&gt;0,Q166&lt;=5),VLOOKUP(R166,баллы!A$1:F$65,Q166+1),0)</f>
        <v>0</v>
      </c>
      <c r="AB166" s="55">
        <f t="shared" si="14"/>
        <v>0</v>
      </c>
      <c r="AC166" s="47"/>
      <c r="AD166" s="56"/>
    </row>
    <row r="167" spans="1:46" s="50" customFormat="1" x14ac:dyDescent="0.2">
      <c r="A167" s="47"/>
      <c r="B167" s="48" t="s">
        <v>86</v>
      </c>
      <c r="C167" s="49" t="s">
        <v>25</v>
      </c>
      <c r="D167" s="50">
        <v>1982</v>
      </c>
      <c r="E167" s="51"/>
      <c r="F167" s="47">
        <f t="shared" si="12"/>
        <v>0</v>
      </c>
      <c r="G167" s="47"/>
      <c r="H167" s="52"/>
      <c r="I167" s="47"/>
      <c r="J167" s="52"/>
      <c r="K167" s="47"/>
      <c r="L167" s="52"/>
      <c r="M167" s="47"/>
      <c r="N167" s="52"/>
      <c r="O167" s="47"/>
      <c r="P167" s="52"/>
      <c r="Q167" s="47"/>
      <c r="R167" s="52"/>
      <c r="S167" s="53">
        <f>IF(AND(H167&lt;&gt;0,G167&lt;=5),VLOOKUP(H167,баллы!A$1:F$65,G167+1),0)</f>
        <v>0</v>
      </c>
      <c r="T167" s="53">
        <f>IF(AND(J167&lt;&gt;0,I167&lt;=5),VLOOKUP(J167,баллы!A$1:F$65,I167+1),0)</f>
        <v>0</v>
      </c>
      <c r="U167" s="53">
        <f>IF(AND(L167&lt;&gt;0,K167&lt;=5),VLOOKUP(L167,баллы!A$1:F$65,K167+1),0)</f>
        <v>0</v>
      </c>
      <c r="V167" s="54"/>
      <c r="W167" s="54"/>
      <c r="X167" s="54">
        <f t="shared" si="13"/>
        <v>0</v>
      </c>
      <c r="Y167" s="53">
        <f>IF(AND(N167&lt;&gt;0,M167&lt;=5),VLOOKUP(N167,баллы!A$1:F$65,M167+1),0)</f>
        <v>0</v>
      </c>
      <c r="Z167" s="53">
        <f>IF(AND(P167&lt;&gt;0,O167&lt;=5),VLOOKUP(P167,баллы!A$1:F$65,O167+1),0)</f>
        <v>0</v>
      </c>
      <c r="AA167" s="53">
        <f>IF(AND(R167&lt;&gt;0,Q167&lt;=5),VLOOKUP(R167,баллы!A$1:F$65,Q167+1),0)</f>
        <v>0</v>
      </c>
      <c r="AB167" s="55">
        <f t="shared" si="14"/>
        <v>0</v>
      </c>
      <c r="AC167" s="47"/>
      <c r="AD167" s="56"/>
    </row>
    <row r="168" spans="1:46" s="50" customFormat="1" x14ac:dyDescent="0.2">
      <c r="A168" s="47"/>
      <c r="B168" s="48" t="s">
        <v>39</v>
      </c>
      <c r="C168" s="49" t="s">
        <v>25</v>
      </c>
      <c r="D168" s="50">
        <v>1990</v>
      </c>
      <c r="E168" s="51"/>
      <c r="F168" s="47">
        <f t="shared" si="12"/>
        <v>0</v>
      </c>
      <c r="G168" s="47"/>
      <c r="H168" s="52"/>
      <c r="I168" s="47"/>
      <c r="J168" s="52"/>
      <c r="K168" s="47"/>
      <c r="L168" s="52"/>
      <c r="M168" s="47"/>
      <c r="N168" s="52"/>
      <c r="O168" s="47"/>
      <c r="P168" s="52"/>
      <c r="Q168" s="47"/>
      <c r="R168" s="52"/>
      <c r="S168" s="53">
        <f>IF(AND(H168&lt;&gt;0,G168&lt;=5),VLOOKUP(H168,баллы!A$1:F$65,G168+1),0)</f>
        <v>0</v>
      </c>
      <c r="T168" s="53">
        <f>IF(AND(J168&lt;&gt;0,I168&lt;=5),VLOOKUP(J168,баллы!A$1:F$65,I168+1),0)</f>
        <v>0</v>
      </c>
      <c r="U168" s="53">
        <f>IF(AND(L168&lt;&gt;0,K168&lt;=5),VLOOKUP(L168,баллы!A$1:F$65,K168+1),0)</f>
        <v>0</v>
      </c>
      <c r="V168" s="54"/>
      <c r="W168" s="54"/>
      <c r="X168" s="54">
        <f t="shared" si="13"/>
        <v>0</v>
      </c>
      <c r="Y168" s="53">
        <f>IF(AND(N168&lt;&gt;0,M168&lt;=5),VLOOKUP(N168,баллы!A$1:F$65,M168+1),0)</f>
        <v>0</v>
      </c>
      <c r="Z168" s="53">
        <f>IF(AND(P168&lt;&gt;0,O168&lt;=5),VLOOKUP(P168,баллы!A$1:F$65,O168+1),0)</f>
        <v>0</v>
      </c>
      <c r="AA168" s="53">
        <f>IF(AND(R168&lt;&gt;0,Q168&lt;=5),VLOOKUP(R168,баллы!A$1:F$65,Q168+1),0)</f>
        <v>0</v>
      </c>
      <c r="AB168" s="55">
        <f t="shared" si="14"/>
        <v>0</v>
      </c>
      <c r="AC168" s="47"/>
      <c r="AD168" s="56"/>
    </row>
    <row r="169" spans="1:46" s="50" customFormat="1" x14ac:dyDescent="0.2">
      <c r="A169" s="47"/>
      <c r="B169" s="48" t="s">
        <v>141</v>
      </c>
      <c r="C169" s="49" t="s">
        <v>88</v>
      </c>
      <c r="D169" s="50">
        <v>1961</v>
      </c>
      <c r="E169" s="51"/>
      <c r="F169" s="47">
        <f t="shared" si="12"/>
        <v>0</v>
      </c>
      <c r="G169" s="47"/>
      <c r="H169" s="52"/>
      <c r="I169" s="47"/>
      <c r="J169" s="52"/>
      <c r="K169" s="47"/>
      <c r="L169" s="52"/>
      <c r="M169" s="47"/>
      <c r="N169" s="52"/>
      <c r="O169" s="47"/>
      <c r="P169" s="52"/>
      <c r="Q169" s="47"/>
      <c r="R169" s="52"/>
      <c r="S169" s="53">
        <f>IF(AND(H169&lt;&gt;0,G169&lt;=5),VLOOKUP(H169,баллы!A$1:F$65,G169+1),0)</f>
        <v>0</v>
      </c>
      <c r="T169" s="53">
        <f>IF(AND(J169&lt;&gt;0,I169&lt;=5),VLOOKUP(J169,баллы!A$1:F$65,I169+1),0)</f>
        <v>0</v>
      </c>
      <c r="U169" s="53">
        <f>IF(AND(L169&lt;&gt;0,K169&lt;=5),VLOOKUP(L169,баллы!A$1:F$65,K169+1),0)</f>
        <v>0</v>
      </c>
      <c r="V169" s="54"/>
      <c r="W169" s="54"/>
      <c r="X169" s="54">
        <f t="shared" si="13"/>
        <v>0</v>
      </c>
      <c r="Y169" s="53">
        <f>IF(AND(N169&lt;&gt;0,M169&lt;=5),VLOOKUP(N169,баллы!A$1:F$65,M169+1),0)</f>
        <v>0</v>
      </c>
      <c r="Z169" s="53">
        <f>IF(AND(P169&lt;&gt;0,O169&lt;=5),VLOOKUP(P169,баллы!A$1:F$65,O169+1),0)</f>
        <v>0</v>
      </c>
      <c r="AA169" s="53">
        <f>IF(AND(R169&lt;&gt;0,Q169&lt;=5),VLOOKUP(R169,баллы!A$1:F$65,Q169+1),0)</f>
        <v>0</v>
      </c>
      <c r="AB169" s="55">
        <f t="shared" si="14"/>
        <v>0</v>
      </c>
      <c r="AC169" s="47"/>
      <c r="AD169" s="56"/>
    </row>
    <row r="170" spans="1:46" s="50" customFormat="1" x14ac:dyDescent="0.2">
      <c r="A170" s="47"/>
      <c r="B170" s="48" t="s">
        <v>56</v>
      </c>
      <c r="C170" s="49" t="s">
        <v>25</v>
      </c>
      <c r="E170" s="51"/>
      <c r="F170" s="47">
        <f t="shared" si="12"/>
        <v>0</v>
      </c>
      <c r="G170" s="47"/>
      <c r="H170" s="52"/>
      <c r="I170" s="47"/>
      <c r="J170" s="52"/>
      <c r="K170" s="47"/>
      <c r="L170" s="52"/>
      <c r="M170" s="47"/>
      <c r="N170" s="52"/>
      <c r="O170" s="47"/>
      <c r="P170" s="52"/>
      <c r="Q170" s="47"/>
      <c r="R170" s="52"/>
      <c r="S170" s="53">
        <f>IF(AND(H170&lt;&gt;0,G170&lt;=5),VLOOKUP(H170,баллы!A$1:F$65,G170+1),0)</f>
        <v>0</v>
      </c>
      <c r="T170" s="53">
        <f>IF(AND(J170&lt;&gt;0,I170&lt;=5),VLOOKUP(J170,баллы!A$1:F$65,I170+1),0)</f>
        <v>0</v>
      </c>
      <c r="U170" s="53">
        <f>IF(AND(L170&lt;&gt;0,K170&lt;=5),VLOOKUP(L170,баллы!A$1:F$65,K170+1),0)</f>
        <v>0</v>
      </c>
      <c r="V170" s="54"/>
      <c r="W170" s="54"/>
      <c r="X170" s="54">
        <f t="shared" si="13"/>
        <v>0</v>
      </c>
      <c r="Y170" s="53">
        <f>IF(AND(N170&lt;&gt;0,M170&lt;=5),VLOOKUP(N170,баллы!A$1:F$65,M170+1),0)</f>
        <v>0</v>
      </c>
      <c r="Z170" s="53">
        <f>IF(AND(P170&lt;&gt;0,O170&lt;=5),VLOOKUP(P170,баллы!A$1:F$65,O170+1),0)</f>
        <v>0</v>
      </c>
      <c r="AA170" s="53">
        <f>IF(AND(R170&lt;&gt;0,Q170&lt;=5),VLOOKUP(R170,баллы!A$1:F$65,Q170+1),0)</f>
        <v>0</v>
      </c>
      <c r="AB170" s="55">
        <f t="shared" si="14"/>
        <v>0</v>
      </c>
      <c r="AC170" s="47"/>
      <c r="AD170" s="56"/>
    </row>
    <row r="171" spans="1:46" s="50" customFormat="1" x14ac:dyDescent="0.2">
      <c r="A171" s="47"/>
      <c r="B171" s="48" t="s">
        <v>135</v>
      </c>
      <c r="C171" s="49" t="s">
        <v>25</v>
      </c>
      <c r="D171" s="50">
        <v>1987</v>
      </c>
      <c r="E171" s="51"/>
      <c r="F171" s="47">
        <f t="shared" si="12"/>
        <v>0</v>
      </c>
      <c r="G171" s="47"/>
      <c r="H171" s="52"/>
      <c r="I171" s="47"/>
      <c r="J171" s="52"/>
      <c r="K171" s="47"/>
      <c r="L171" s="52"/>
      <c r="M171" s="47"/>
      <c r="N171" s="52"/>
      <c r="O171" s="47"/>
      <c r="P171" s="52"/>
      <c r="Q171" s="47"/>
      <c r="R171" s="52"/>
      <c r="S171" s="53">
        <f>IF(AND(H171&lt;&gt;0,G171&lt;=5),VLOOKUP(H171,баллы!A$1:F$65,G171+1),0)</f>
        <v>0</v>
      </c>
      <c r="T171" s="53">
        <f>IF(AND(J171&lt;&gt;0,I171&lt;=5),VLOOKUP(J171,баллы!A$1:F$65,I171+1),0)</f>
        <v>0</v>
      </c>
      <c r="U171" s="53">
        <f>IF(AND(L171&lt;&gt;0,K171&lt;=5),VLOOKUP(L171,баллы!A$1:F$65,K171+1),0)</f>
        <v>0</v>
      </c>
      <c r="V171" s="54"/>
      <c r="W171" s="54"/>
      <c r="X171" s="54">
        <f t="shared" si="13"/>
        <v>0</v>
      </c>
      <c r="Y171" s="53">
        <f>IF(AND(N171&lt;&gt;0,M171&lt;=5),VLOOKUP(N171,баллы!A$1:F$65,M171+1),0)</f>
        <v>0</v>
      </c>
      <c r="Z171" s="53">
        <f>IF(AND(P171&lt;&gt;0,O171&lt;=5),VLOOKUP(P171,баллы!A$1:F$65,O171+1),0)</f>
        <v>0</v>
      </c>
      <c r="AA171" s="53">
        <f>IF(AND(R171&lt;&gt;0,Q171&lt;=5),VLOOKUP(R171,баллы!A$1:F$65,Q171+1),0)</f>
        <v>0</v>
      </c>
      <c r="AB171" s="55">
        <f t="shared" si="14"/>
        <v>0</v>
      </c>
      <c r="AC171" s="47"/>
      <c r="AD171" s="56"/>
    </row>
    <row r="172" spans="1:46" s="50" customFormat="1" x14ac:dyDescent="0.2">
      <c r="A172" s="47"/>
      <c r="B172" s="48" t="s">
        <v>94</v>
      </c>
      <c r="C172" s="49" t="s">
        <v>29</v>
      </c>
      <c r="D172" s="50">
        <v>1998</v>
      </c>
      <c r="E172" s="51"/>
      <c r="F172" s="47">
        <f t="shared" si="12"/>
        <v>0</v>
      </c>
      <c r="G172" s="47"/>
      <c r="H172" s="52"/>
      <c r="I172" s="47"/>
      <c r="J172" s="52"/>
      <c r="K172" s="47"/>
      <c r="L172" s="52"/>
      <c r="M172" s="47"/>
      <c r="N172" s="52"/>
      <c r="O172" s="47"/>
      <c r="P172" s="52"/>
      <c r="Q172" s="47"/>
      <c r="R172" s="52"/>
      <c r="S172" s="53">
        <f>IF(AND(H172&lt;&gt;0,G172&lt;=5),VLOOKUP(H172,баллы!A$1:F$65,G172+1),0)</f>
        <v>0</v>
      </c>
      <c r="T172" s="53">
        <f>IF(AND(J172&lt;&gt;0,I172&lt;=5),VLOOKUP(J172,баллы!A$1:F$65,I172+1),0)</f>
        <v>0</v>
      </c>
      <c r="U172" s="53">
        <f>IF(AND(L172&lt;&gt;0,K172&lt;=5),VLOOKUP(L172,баллы!A$1:F$65,K172+1),0)</f>
        <v>0</v>
      </c>
      <c r="V172" s="54"/>
      <c r="W172" s="54"/>
      <c r="X172" s="54">
        <f t="shared" si="13"/>
        <v>0</v>
      </c>
      <c r="Y172" s="53">
        <f>IF(AND(N172&lt;&gt;0,M172&lt;=5),VLOOKUP(N172,баллы!A$1:F$65,M172+1),0)</f>
        <v>0</v>
      </c>
      <c r="Z172" s="53">
        <f>IF(AND(P172&lt;&gt;0,O172&lt;=5),VLOOKUP(P172,баллы!A$1:F$65,O172+1),0)</f>
        <v>0</v>
      </c>
      <c r="AA172" s="53">
        <f>IF(AND(R172&lt;&gt;0,Q172&lt;=5),VLOOKUP(R172,баллы!A$1:F$65,Q172+1),0)</f>
        <v>0</v>
      </c>
      <c r="AB172" s="55">
        <f t="shared" si="14"/>
        <v>0</v>
      </c>
      <c r="AC172" s="47"/>
      <c r="AD172" s="56"/>
    </row>
    <row r="173" spans="1:46" x14ac:dyDescent="0.2">
      <c r="A173" s="47"/>
      <c r="B173" s="48" t="s">
        <v>89</v>
      </c>
      <c r="C173" s="49" t="s">
        <v>25</v>
      </c>
      <c r="D173" s="50">
        <v>1984</v>
      </c>
      <c r="E173" s="51"/>
      <c r="F173" s="47">
        <f t="shared" si="12"/>
        <v>0</v>
      </c>
      <c r="G173" s="47"/>
      <c r="H173" s="52"/>
      <c r="I173" s="47"/>
      <c r="J173" s="52"/>
      <c r="K173" s="47"/>
      <c r="L173" s="52"/>
      <c r="M173" s="47"/>
      <c r="N173" s="52"/>
      <c r="O173" s="47"/>
      <c r="P173" s="52"/>
      <c r="Q173" s="47"/>
      <c r="R173" s="52"/>
      <c r="S173" s="53">
        <f>IF(AND(H173&lt;&gt;0,G173&lt;=5),VLOOKUP(H173,баллы!A$1:F$65,G173+1),0)</f>
        <v>0</v>
      </c>
      <c r="T173" s="53">
        <f>IF(AND(J173&lt;&gt;0,I173&lt;=5),VLOOKUP(J173,баллы!A$1:F$65,I173+1),0)</f>
        <v>0</v>
      </c>
      <c r="U173" s="53">
        <f>IF(AND(L173&lt;&gt;0,K173&lt;=5),VLOOKUP(L173,баллы!A$1:F$65,K173+1),0)</f>
        <v>0</v>
      </c>
      <c r="V173" s="54"/>
      <c r="W173" s="54"/>
      <c r="X173" s="54">
        <f t="shared" si="13"/>
        <v>0</v>
      </c>
      <c r="Y173" s="53">
        <f>IF(AND(N173&lt;&gt;0,M173&lt;=5),VLOOKUP(N173,баллы!A$1:F$65,M173+1),0)</f>
        <v>0</v>
      </c>
      <c r="Z173" s="53">
        <f>IF(AND(P173&lt;&gt;0,O173&lt;=5),VLOOKUP(P173,баллы!A$1:F$65,O173+1),0)</f>
        <v>0</v>
      </c>
      <c r="AA173" s="53">
        <f>IF(AND(R173&lt;&gt;0,Q173&lt;=5),VLOOKUP(R173,баллы!A$1:F$65,Q173+1),0)</f>
        <v>0</v>
      </c>
      <c r="AB173" s="55">
        <f t="shared" si="14"/>
        <v>0</v>
      </c>
      <c r="AC173" s="47"/>
      <c r="AD173" s="56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</row>
    <row r="174" spans="1:46" x14ac:dyDescent="0.2">
      <c r="A174" s="47"/>
      <c r="B174" s="48" t="s">
        <v>37</v>
      </c>
      <c r="C174" s="49" t="s">
        <v>25</v>
      </c>
      <c r="D174" s="50">
        <v>1982</v>
      </c>
      <c r="E174" s="51"/>
      <c r="F174" s="47">
        <f t="shared" si="12"/>
        <v>0</v>
      </c>
      <c r="G174" s="47"/>
      <c r="H174" s="52"/>
      <c r="I174" s="47"/>
      <c r="J174" s="52"/>
      <c r="K174" s="47"/>
      <c r="L174" s="52"/>
      <c r="M174" s="47"/>
      <c r="N174" s="52"/>
      <c r="O174" s="47"/>
      <c r="P174" s="52"/>
      <c r="Q174" s="47"/>
      <c r="R174" s="52"/>
      <c r="S174" s="53">
        <f>IF(AND(H174&lt;&gt;0,G174&lt;=5),VLOOKUP(H174,баллы!A$1:F$65,G174+1),0)</f>
        <v>0</v>
      </c>
      <c r="T174" s="53">
        <f>IF(AND(J174&lt;&gt;0,I174&lt;=5),VLOOKUP(J174,баллы!A$1:F$65,I174+1),0)</f>
        <v>0</v>
      </c>
      <c r="U174" s="53">
        <f>IF(AND(L174&lt;&gt;0,K174&lt;=5),VLOOKUP(L174,баллы!A$1:F$65,K174+1),0)</f>
        <v>0</v>
      </c>
      <c r="V174" s="54"/>
      <c r="W174" s="54"/>
      <c r="X174" s="54">
        <f t="shared" si="13"/>
        <v>0</v>
      </c>
      <c r="Y174" s="53">
        <f>IF(AND(N174&lt;&gt;0,M174&lt;=5),VLOOKUP(N174,баллы!A$1:F$65,M174+1),0)</f>
        <v>0</v>
      </c>
      <c r="Z174" s="53">
        <f>IF(AND(P174&lt;&gt;0,O174&lt;=5),VLOOKUP(P174,баллы!A$1:F$65,O174+1),0)</f>
        <v>0</v>
      </c>
      <c r="AA174" s="53">
        <f>IF(AND(R174&lt;&gt;0,Q174&lt;=5),VLOOKUP(R174,баллы!A$1:F$65,Q174+1),0)</f>
        <v>0</v>
      </c>
      <c r="AB174" s="55">
        <f t="shared" si="14"/>
        <v>0</v>
      </c>
      <c r="AC174" s="47"/>
      <c r="AD174" s="56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</row>
    <row r="175" spans="1:46" x14ac:dyDescent="0.2">
      <c r="A175" s="47"/>
      <c r="B175" s="48" t="s">
        <v>170</v>
      </c>
      <c r="C175" s="49" t="s">
        <v>25</v>
      </c>
      <c r="D175" s="50">
        <v>1981</v>
      </c>
      <c r="E175" s="51"/>
      <c r="F175" s="47">
        <f t="shared" si="12"/>
        <v>0</v>
      </c>
      <c r="G175" s="47"/>
      <c r="H175" s="52"/>
      <c r="I175" s="47"/>
      <c r="J175" s="52"/>
      <c r="K175" s="47"/>
      <c r="L175" s="52"/>
      <c r="M175" s="47"/>
      <c r="N175" s="52"/>
      <c r="O175" s="47"/>
      <c r="P175" s="52"/>
      <c r="Q175" s="47"/>
      <c r="R175" s="52"/>
      <c r="S175" s="53">
        <f>IF(AND(H175&lt;&gt;0,G175&lt;=5),VLOOKUP(H175,баллы!A$1:F$65,G175+1),0)</f>
        <v>0</v>
      </c>
      <c r="T175" s="53">
        <f>IF(AND(J175&lt;&gt;0,I175&lt;=5),VLOOKUP(J175,баллы!A$1:F$65,I175+1),0)</f>
        <v>0</v>
      </c>
      <c r="U175" s="53">
        <f>IF(AND(L175&lt;&gt;0,K175&lt;=5),VLOOKUP(L175,баллы!A$1:F$65,K175+1),0)</f>
        <v>0</v>
      </c>
      <c r="V175" s="54"/>
      <c r="W175" s="54"/>
      <c r="X175" s="54">
        <f t="shared" si="13"/>
        <v>0</v>
      </c>
      <c r="Y175" s="53">
        <f>IF(AND(N175&lt;&gt;0,M175&lt;=5),VLOOKUP(N175,баллы!A$1:F$65,M175+1),0)</f>
        <v>0</v>
      </c>
      <c r="Z175" s="53">
        <f>IF(AND(P175&lt;&gt;0,O175&lt;=5),VLOOKUP(P175,баллы!A$1:F$65,O175+1),0)</f>
        <v>0</v>
      </c>
      <c r="AA175" s="53">
        <f>IF(AND(R175&lt;&gt;0,Q175&lt;=5),VLOOKUP(R175,баллы!A$1:F$65,Q175+1),0)</f>
        <v>0</v>
      </c>
      <c r="AB175" s="55">
        <f t="shared" si="14"/>
        <v>0</v>
      </c>
      <c r="AC175" s="47"/>
      <c r="AD175" s="56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</row>
  </sheetData>
  <autoFilter ref="A2:AD175" xr:uid="{00000000-0009-0000-0000-000000000000}"/>
  <sortState xmlns:xlrd2="http://schemas.microsoft.com/office/spreadsheetml/2017/richdata2" ref="A3:AT51">
    <sortCondition descending="1" ref="AB3:AB51"/>
  </sortState>
  <mergeCells count="15">
    <mergeCell ref="AC1:AC2"/>
    <mergeCell ref="Q1:R1"/>
    <mergeCell ref="S1:AA1"/>
    <mergeCell ref="AB1:AB2"/>
    <mergeCell ref="M1:N1"/>
    <mergeCell ref="K1:L1"/>
    <mergeCell ref="E1:E2"/>
    <mergeCell ref="C1:C2"/>
    <mergeCell ref="O1:P1"/>
    <mergeCell ref="A1:A2"/>
    <mergeCell ref="B1:B2"/>
    <mergeCell ref="F1:F2"/>
    <mergeCell ref="G1:H1"/>
    <mergeCell ref="I1:J1"/>
    <mergeCell ref="D1:D2"/>
  </mergeCells>
  <printOptions horizontalCentered="1" verticalCentered="1" gridLines="1"/>
  <pageMargins left="0.51181102362204722" right="0.39370078740157483" top="0.78740157480314965" bottom="0.78740157480314965" header="0.39370078740157483" footer="0.51181102362204722"/>
  <pageSetup paperSize="8" scale="33" orientation="landscape" useFirstPageNumber="1" r:id="rId1"/>
  <headerFooter alignWithMargins="0">
    <oddHeader>&amp;L&amp;D&amp;C&amp;"Arial,полужирный"&amp;14Итоговый протокол серии турниров по бадминтону 2013-2014</oddHeader>
    <oddFooter>&amp;Lг.Сыктывкар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баллы!$B$1:$F$1</xm:f>
          </x14:formula1>
          <xm:sqref>Q113:Q118 G140:G154 G113:G124 O113:O124 I113:I124 M113:M124 K113:K124 Q3:Q94 I3:I94 M3:M94 K3:K94 O3:O94 G3:G94 G128 I173:I175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20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7" sqref="L7"/>
    </sheetView>
  </sheetViews>
  <sheetFormatPr defaultColWidth="9.140625" defaultRowHeight="12.75" x14ac:dyDescent="0.2"/>
  <cols>
    <col min="1" max="1" width="3.5703125" style="20" bestFit="1" customWidth="1"/>
    <col min="2" max="2" width="21" style="21" bestFit="1" customWidth="1"/>
    <col min="3" max="3" width="15.140625" style="21" customWidth="1"/>
    <col min="4" max="4" width="5.5703125" style="21" bestFit="1" customWidth="1"/>
    <col min="5" max="5" width="12.7109375" style="17" customWidth="1"/>
    <col min="6" max="6" width="10" style="20" customWidth="1"/>
    <col min="7" max="7" width="7.28515625" style="20" customWidth="1"/>
    <col min="8" max="8" width="6.42578125" style="20" customWidth="1"/>
    <col min="9" max="9" width="7.28515625" style="20" customWidth="1"/>
    <col min="10" max="10" width="6.42578125" style="20" customWidth="1"/>
    <col min="11" max="11" width="7.28515625" style="20" customWidth="1"/>
    <col min="12" max="12" width="6.42578125" style="20" customWidth="1"/>
    <col min="13" max="13" width="7.28515625" style="20" customWidth="1"/>
    <col min="14" max="14" width="6.42578125" style="20" customWidth="1"/>
    <col min="15" max="15" width="7.28515625" style="20" customWidth="1"/>
    <col min="16" max="16" width="6.42578125" style="20" customWidth="1"/>
    <col min="17" max="17" width="7.28515625" style="20" customWidth="1"/>
    <col min="18" max="18" width="6.42578125" style="20" customWidth="1"/>
    <col min="19" max="20" width="7.140625" style="20" customWidth="1"/>
    <col min="21" max="21" width="6.140625" style="20" customWidth="1"/>
    <col min="22" max="24" width="7.42578125" style="15" customWidth="1"/>
    <col min="25" max="26" width="6.42578125" style="20" customWidth="1"/>
    <col min="27" max="27" width="7.140625" style="20" customWidth="1"/>
    <col min="28" max="28" width="12" style="21" bestFit="1" customWidth="1"/>
    <col min="29" max="46" width="9.140625" style="21"/>
    <col min="47" max="16384" width="9.140625" style="6"/>
  </cols>
  <sheetData>
    <row r="1" spans="1:46" ht="12.95" customHeight="1" x14ac:dyDescent="0.2">
      <c r="A1" s="75" t="s">
        <v>0</v>
      </c>
      <c r="B1" s="75" t="s">
        <v>1</v>
      </c>
      <c r="C1" s="75" t="s">
        <v>24</v>
      </c>
      <c r="D1" s="75" t="s">
        <v>90</v>
      </c>
      <c r="E1" s="73" t="s">
        <v>23</v>
      </c>
      <c r="F1" s="72" t="s">
        <v>2</v>
      </c>
      <c r="G1" s="71">
        <f>MSB!G1</f>
        <v>44493</v>
      </c>
      <c r="H1" s="72"/>
      <c r="I1" s="71">
        <f>MSB!I1</f>
        <v>44640</v>
      </c>
      <c r="J1" s="72"/>
      <c r="K1" s="71">
        <f>MSB!K1</f>
        <v>44689</v>
      </c>
      <c r="L1" s="72"/>
      <c r="M1" s="71">
        <f>MSB!M1</f>
        <v>0</v>
      </c>
      <c r="N1" s="72"/>
      <c r="O1" s="71">
        <f>MSB!O1</f>
        <v>0</v>
      </c>
      <c r="P1" s="72"/>
      <c r="Q1" s="71">
        <f>MSB!Q1</f>
        <v>0</v>
      </c>
      <c r="R1" s="72"/>
      <c r="S1" s="77" t="s">
        <v>3</v>
      </c>
      <c r="T1" s="77"/>
      <c r="U1" s="77"/>
      <c r="V1" s="77"/>
      <c r="W1" s="77"/>
      <c r="X1" s="77"/>
      <c r="Y1" s="77"/>
      <c r="Z1" s="77"/>
      <c r="AA1" s="77"/>
      <c r="AB1" s="75" t="s">
        <v>4</v>
      </c>
      <c r="AC1" s="78"/>
    </row>
    <row r="2" spans="1:46" x14ac:dyDescent="0.2">
      <c r="A2" s="75"/>
      <c r="B2" s="75"/>
      <c r="C2" s="75"/>
      <c r="D2" s="75"/>
      <c r="E2" s="74"/>
      <c r="F2" s="75"/>
      <c r="G2" s="37" t="s">
        <v>22</v>
      </c>
      <c r="H2" s="38" t="s">
        <v>21</v>
      </c>
      <c r="I2" s="37" t="s">
        <v>22</v>
      </c>
      <c r="J2" s="38" t="s">
        <v>21</v>
      </c>
      <c r="K2" s="37" t="s">
        <v>22</v>
      </c>
      <c r="L2" s="38" t="s">
        <v>21</v>
      </c>
      <c r="M2" s="37" t="s">
        <v>22</v>
      </c>
      <c r="N2" s="38" t="s">
        <v>21</v>
      </c>
      <c r="O2" s="37" t="s">
        <v>22</v>
      </c>
      <c r="P2" s="38" t="s">
        <v>21</v>
      </c>
      <c r="Q2" s="37" t="s">
        <v>22</v>
      </c>
      <c r="R2" s="38" t="s">
        <v>21</v>
      </c>
      <c r="S2" s="38">
        <f>G1</f>
        <v>44493</v>
      </c>
      <c r="T2" s="38">
        <f>I1</f>
        <v>44640</v>
      </c>
      <c r="U2" s="38">
        <f>K1</f>
        <v>44689</v>
      </c>
      <c r="V2" s="14" t="s">
        <v>83</v>
      </c>
      <c r="W2" s="14" t="s">
        <v>84</v>
      </c>
      <c r="X2" s="14" t="s">
        <v>85</v>
      </c>
      <c r="Y2" s="38">
        <f>M1</f>
        <v>0</v>
      </c>
      <c r="Z2" s="38">
        <f>O1</f>
        <v>0</v>
      </c>
      <c r="AA2" s="38">
        <f>Q1</f>
        <v>0</v>
      </c>
      <c r="AB2" s="75"/>
      <c r="AC2" s="78"/>
    </row>
    <row r="3" spans="1:46" x14ac:dyDescent="0.2">
      <c r="A3" s="20">
        <v>1</v>
      </c>
      <c r="B3" s="6" t="s">
        <v>318</v>
      </c>
      <c r="C3" s="22" t="s">
        <v>25</v>
      </c>
      <c r="F3" s="20">
        <f>COUNTA(H3,J3,L3,N3,P3,R3)</f>
        <v>2</v>
      </c>
      <c r="G3" s="20">
        <v>3</v>
      </c>
      <c r="H3" s="20">
        <v>6</v>
      </c>
      <c r="K3" s="20">
        <v>3</v>
      </c>
      <c r="L3" s="20">
        <v>1</v>
      </c>
      <c r="N3" s="25"/>
      <c r="P3" s="25"/>
      <c r="S3" s="25">
        <f>IF(AND(H3&lt;&gt;0,G3&lt;=5),VLOOKUP(H3,баллы!A$1:F$65,G3+1),0)</f>
        <v>152</v>
      </c>
      <c r="T3" s="25">
        <f>IF(AND(J3&lt;&gt;0,I3&lt;=5),VLOOKUP(J3,баллы!A$1:F$65,I3+1),0)</f>
        <v>0</v>
      </c>
      <c r="U3" s="25">
        <f>IF(AND(L3&lt;&gt;0,K3&lt;=5),VLOOKUP(L3,баллы!A$1:F$65,K3+1),0)</f>
        <v>240</v>
      </c>
      <c r="X3" s="15">
        <f>ABS(W3-V3)*5</f>
        <v>0</v>
      </c>
      <c r="Y3" s="25">
        <f>IF(AND(N3&lt;&gt;0,M3&lt;=5),VLOOKUP(N3,баллы!A$1:F$65,M3+1),0)</f>
        <v>0</v>
      </c>
      <c r="Z3" s="25">
        <f>IF(AND(P3&lt;&gt;0,O3&lt;=5),VLOOKUP(P3,баллы!A$1:F$65,O3+1),0)</f>
        <v>0</v>
      </c>
      <c r="AA3" s="25">
        <f>IF(AND(R3&lt;&gt;0,Q3&lt;=5),VLOOKUP(R3,баллы!A$1:F$65,Q3+1),0)</f>
        <v>0</v>
      </c>
      <c r="AB3" s="16">
        <f>S3+T3+U3+X3+Y3+Z3+AA3</f>
        <v>392</v>
      </c>
    </row>
    <row r="4" spans="1:46" x14ac:dyDescent="0.2">
      <c r="A4" s="20">
        <v>2</v>
      </c>
      <c r="B4" s="6" t="s">
        <v>321</v>
      </c>
      <c r="C4" s="6" t="s">
        <v>25</v>
      </c>
      <c r="F4" s="20">
        <f>COUNTA(H4,J4,L4,N4,P4,R4)</f>
        <v>2</v>
      </c>
      <c r="G4" s="20">
        <v>3</v>
      </c>
      <c r="H4" s="20">
        <v>4</v>
      </c>
      <c r="K4" s="20">
        <v>3</v>
      </c>
      <c r="L4" s="20">
        <v>2</v>
      </c>
      <c r="S4" s="25">
        <f>IF(AND(H4&lt;&gt;0,G4&lt;=5),VLOOKUP(H4,баллы!A$1:F$65,G4+1),0)</f>
        <v>172</v>
      </c>
      <c r="T4" s="25">
        <f>IF(AND(J4&lt;&gt;0,I4&lt;=5),VLOOKUP(J4,баллы!A$1:F$65,I4+1),0)</f>
        <v>0</v>
      </c>
      <c r="U4" s="25">
        <f>IF(AND(L4&lt;&gt;0,K4&lt;=5),VLOOKUP(L4,баллы!A$1:F$65,K4+1),0)</f>
        <v>216</v>
      </c>
      <c r="X4" s="15">
        <f>ABS(W4-V4)*5</f>
        <v>0</v>
      </c>
      <c r="Y4" s="25">
        <f>IF(AND(N4&lt;&gt;0,M4&lt;=5),VLOOKUP(N4,баллы!A$1:F$65,M4+1),0)</f>
        <v>0</v>
      </c>
      <c r="Z4" s="25">
        <f>IF(AND(P4&lt;&gt;0,O4&lt;=5),VLOOKUP(P4,баллы!A$1:F$65,O4+1),0)</f>
        <v>0</v>
      </c>
      <c r="AA4" s="25">
        <f>IF(AND(R4&lt;&gt;0,Q4&lt;=5),VLOOKUP(R4,баллы!A$1:F$65,Q4+1),0)</f>
        <v>0</v>
      </c>
      <c r="AB4" s="16">
        <f>S4+T4+U4+X4+Y4+Z4+AA4</f>
        <v>388</v>
      </c>
    </row>
    <row r="5" spans="1:46" x14ac:dyDescent="0.2">
      <c r="A5" s="20">
        <v>3</v>
      </c>
      <c r="B5" s="6" t="s">
        <v>319</v>
      </c>
      <c r="C5" s="6" t="s">
        <v>25</v>
      </c>
      <c r="F5" s="20">
        <f>COUNTA(H5,J5,L5,N5,P5,R5)</f>
        <v>2</v>
      </c>
      <c r="G5" s="20">
        <v>3</v>
      </c>
      <c r="H5" s="20">
        <v>7</v>
      </c>
      <c r="K5" s="20">
        <v>3</v>
      </c>
      <c r="L5" s="20">
        <v>4</v>
      </c>
      <c r="S5" s="25">
        <f>IF(AND(H5&lt;&gt;0,G5&lt;=5),VLOOKUP(H5,баллы!A$1:F$65,G5+1),0)</f>
        <v>144</v>
      </c>
      <c r="T5" s="25">
        <f>IF(AND(J5&lt;&gt;0,I5&lt;=5),VLOOKUP(J5,баллы!A$1:F$65,I5+1),0)</f>
        <v>0</v>
      </c>
      <c r="U5" s="25">
        <f>IF(AND(L5&lt;&gt;0,K5&lt;=5),VLOOKUP(L5,баллы!A$1:F$65,K5+1),0)</f>
        <v>172</v>
      </c>
      <c r="X5" s="15">
        <f>ABS(W5-V5)*5</f>
        <v>0</v>
      </c>
      <c r="Y5" s="25">
        <f>IF(AND(N5&lt;&gt;0,M5&lt;=5),VLOOKUP(N5,баллы!A$1:F$65,M5+1),0)</f>
        <v>0</v>
      </c>
      <c r="Z5" s="25">
        <f>IF(AND(P5&lt;&gt;0,O5&lt;=5),VLOOKUP(P5,баллы!A$1:F$65,O5+1),0)</f>
        <v>0</v>
      </c>
      <c r="AA5" s="25">
        <f>IF(AND(R5&lt;&gt;0,Q5&lt;=5),VLOOKUP(R5,баллы!A$1:F$65,Q5+1),0)</f>
        <v>0</v>
      </c>
      <c r="AB5" s="16">
        <f>S5+T5+U5+X5+Y5+Z5+AA5</f>
        <v>316</v>
      </c>
    </row>
    <row r="6" spans="1:46" x14ac:dyDescent="0.2">
      <c r="A6" s="20">
        <v>4</v>
      </c>
      <c r="B6" s="6" t="s">
        <v>322</v>
      </c>
      <c r="C6" s="6" t="s">
        <v>25</v>
      </c>
      <c r="F6" s="20">
        <f>COUNTA(H6,J6,L6,N6,P6,R6)</f>
        <v>2</v>
      </c>
      <c r="G6" s="20">
        <v>3</v>
      </c>
      <c r="H6" s="20">
        <v>11</v>
      </c>
      <c r="K6" s="20">
        <v>3</v>
      </c>
      <c r="L6" s="20">
        <v>5</v>
      </c>
      <c r="S6" s="25">
        <f>IF(AND(H6&lt;&gt;0,G6&lt;=5),VLOOKUP(H6,баллы!A$1:F$65,G6+1),0)</f>
        <v>120</v>
      </c>
      <c r="T6" s="25">
        <f>IF(AND(J6&lt;&gt;0,I6&lt;=5),VLOOKUP(J6,баллы!A$1:F$65,I6+1),0)</f>
        <v>0</v>
      </c>
      <c r="U6" s="25">
        <f>IF(AND(L6&lt;&gt;0,K6&lt;=5),VLOOKUP(L6,баллы!A$1:F$65,K6+1),0)</f>
        <v>160</v>
      </c>
      <c r="X6" s="15">
        <f>ABS(W6-V6)*5</f>
        <v>0</v>
      </c>
      <c r="Y6" s="25">
        <f>IF(AND(N6&lt;&gt;0,M6&lt;=5),VLOOKUP(N6,баллы!A$1:F$65,M6+1),0)</f>
        <v>0</v>
      </c>
      <c r="Z6" s="25">
        <f>IF(AND(P6&lt;&gt;0,O6&lt;=5),VLOOKUP(P6,баллы!A$1:F$65,O6+1),0)</f>
        <v>0</v>
      </c>
      <c r="AA6" s="25">
        <f>IF(AND(R6&lt;&gt;0,Q6&lt;=5),VLOOKUP(R6,баллы!A$1:F$65,Q6+1),0)</f>
        <v>0</v>
      </c>
      <c r="AB6" s="16">
        <f>S6+T6+U6+X6+Y6+Z6+AA6</f>
        <v>280</v>
      </c>
    </row>
    <row r="7" spans="1:46" ht="15" x14ac:dyDescent="0.25">
      <c r="A7" s="20">
        <v>5</v>
      </c>
      <c r="B7" s="42" t="s">
        <v>269</v>
      </c>
      <c r="C7" s="42" t="s">
        <v>25</v>
      </c>
      <c r="D7" s="22"/>
      <c r="E7" s="14"/>
      <c r="F7" s="20">
        <f>COUNTA(H7,J7,L7,N7,P7,R7)</f>
        <v>1</v>
      </c>
      <c r="G7" s="20">
        <v>3</v>
      </c>
      <c r="H7" s="81">
        <v>1</v>
      </c>
      <c r="J7" s="25"/>
      <c r="L7" s="25"/>
      <c r="N7" s="25"/>
      <c r="P7" s="25"/>
      <c r="R7" s="25"/>
      <c r="S7" s="25">
        <f>IF(AND(H7&lt;&gt;0,G7&lt;=5),VLOOKUP(H7,баллы!A$1:F$65,G7+1),0)</f>
        <v>240</v>
      </c>
      <c r="T7" s="25">
        <f>IF(AND(J7&lt;&gt;0,I7&lt;=5),VLOOKUP(J7,баллы!A$1:F$65,I7+1),0)</f>
        <v>0</v>
      </c>
      <c r="U7" s="25">
        <f>IF(AND(L7&lt;&gt;0,K7&lt;=5),VLOOKUP(L7,баллы!A$1:F$65,K7+1),0)</f>
        <v>0</v>
      </c>
      <c r="X7" s="15">
        <f>ABS(W7-V7)*5</f>
        <v>0</v>
      </c>
      <c r="Y7" s="25">
        <f>IF(AND(N7&lt;&gt;0,M7&lt;=5),VLOOKUP(N7,баллы!A$1:F$65,M7+1),0)</f>
        <v>0</v>
      </c>
      <c r="Z7" s="25">
        <f>IF(AND(P7&lt;&gt;0,O7&lt;=5),VLOOKUP(P7,баллы!A$1:F$65,O7+1),0)</f>
        <v>0</v>
      </c>
      <c r="AA7" s="25">
        <f>IF(AND(R7&lt;&gt;0,Q7&lt;=5),VLOOKUP(R7,баллы!A$1:F$65,Q7+1),0)</f>
        <v>0</v>
      </c>
      <c r="AB7" s="16">
        <f>S7+T7+U7+X7+Y7+Z7+AA7</f>
        <v>240</v>
      </c>
      <c r="AC7" s="20"/>
      <c r="AD7" s="36"/>
    </row>
    <row r="8" spans="1:46" x14ac:dyDescent="0.2">
      <c r="A8" s="20">
        <v>6</v>
      </c>
      <c r="B8" s="6" t="s">
        <v>316</v>
      </c>
      <c r="C8" s="21" t="s">
        <v>26</v>
      </c>
      <c r="F8" s="20">
        <f>COUNTA(H8,J8,L8,N8,P8,R8)</f>
        <v>1</v>
      </c>
      <c r="G8" s="20">
        <v>3</v>
      </c>
      <c r="H8" s="20">
        <v>2</v>
      </c>
      <c r="N8" s="25"/>
      <c r="P8" s="25"/>
      <c r="S8" s="25">
        <f>IF(AND(H8&lt;&gt;0,G8&lt;=5),VLOOKUP(H8,баллы!A$1:F$65,G8+1),0)</f>
        <v>216</v>
      </c>
      <c r="T8" s="25">
        <f>IF(AND(J8&lt;&gt;0,I8&lt;=5),VLOOKUP(J8,баллы!A$1:F$65,I8+1),0)</f>
        <v>0</v>
      </c>
      <c r="U8" s="25">
        <f>IF(AND(L8&lt;&gt;0,K8&lt;=5),VLOOKUP(L8,баллы!A$1:F$65,K8+1),0)</f>
        <v>0</v>
      </c>
      <c r="X8" s="15">
        <f>ABS(W8-V8)*5</f>
        <v>0</v>
      </c>
      <c r="Y8" s="25">
        <f>IF(AND(N8&lt;&gt;0,M8&lt;=5),VLOOKUP(N8,баллы!A$1:F$65,M8+1),0)</f>
        <v>0</v>
      </c>
      <c r="Z8" s="25">
        <f>IF(AND(P8&lt;&gt;0,O8&lt;=5),VLOOKUP(P8,баллы!A$1:F$65,O8+1),0)</f>
        <v>0</v>
      </c>
      <c r="AA8" s="25">
        <f>IF(AND(R8&lt;&gt;0,Q8&lt;=5),VLOOKUP(R8,баллы!A$1:F$65,Q8+1),0)</f>
        <v>0</v>
      </c>
      <c r="AB8" s="16">
        <f>S8+T8+U8+X8+Y8+Z8+AA8</f>
        <v>216</v>
      </c>
    </row>
    <row r="9" spans="1:46" x14ac:dyDescent="0.2">
      <c r="A9" s="20">
        <v>7</v>
      </c>
      <c r="B9" s="6" t="s">
        <v>312</v>
      </c>
      <c r="C9" s="6" t="s">
        <v>25</v>
      </c>
      <c r="E9" s="21"/>
      <c r="F9" s="20">
        <f>COUNTA(H9,J9,L9,N9,P9,R9)</f>
        <v>1</v>
      </c>
      <c r="G9" s="20">
        <v>3</v>
      </c>
      <c r="H9" s="20">
        <v>3</v>
      </c>
      <c r="N9" s="25"/>
      <c r="P9" s="25"/>
      <c r="S9" s="25">
        <f>IF(AND(H9&lt;&gt;0,G9&lt;=5),VLOOKUP(H9,баллы!A$1:F$65,G9+1),0)</f>
        <v>192</v>
      </c>
      <c r="T9" s="25">
        <f>IF(AND(J9&lt;&gt;0,I9&lt;=5),VLOOKUP(J9,баллы!A$1:F$65,I9+1),0)</f>
        <v>0</v>
      </c>
      <c r="U9" s="25">
        <f>IF(AND(L9&lt;&gt;0,K9&lt;=5),VLOOKUP(L9,баллы!A$1:F$65,K9+1),0)</f>
        <v>0</v>
      </c>
      <c r="X9" s="15">
        <f>ABS(W9-V9)*5</f>
        <v>0</v>
      </c>
      <c r="Y9" s="25">
        <f>IF(AND(N9&lt;&gt;0,M9&lt;=5),VLOOKUP(N9,баллы!A$1:F$65,M9+1),0)</f>
        <v>0</v>
      </c>
      <c r="Z9" s="25">
        <f>IF(AND(P9&lt;&gt;0,O9&lt;=5),VLOOKUP(P9,баллы!A$1:F$65,O9+1),0)</f>
        <v>0</v>
      </c>
      <c r="AA9" s="25">
        <f>IF(AND(R9&lt;&gt;0,Q9&lt;=5),VLOOKUP(R9,баллы!A$1:F$65,Q9+1),0)</f>
        <v>0</v>
      </c>
      <c r="AB9" s="16">
        <f>S9+T9+U9+X9+Y9+Z9+AA9</f>
        <v>192</v>
      </c>
    </row>
    <row r="10" spans="1:46" ht="15" x14ac:dyDescent="0.25">
      <c r="A10" s="20">
        <v>8</v>
      </c>
      <c r="B10" s="22" t="s">
        <v>208</v>
      </c>
      <c r="C10" s="22" t="s">
        <v>25</v>
      </c>
      <c r="D10" s="21">
        <v>1983</v>
      </c>
      <c r="E10" s="14"/>
      <c r="F10" s="20">
        <f>COUNTA(H10,J10,L10,N10,P10,R10)</f>
        <v>1</v>
      </c>
      <c r="H10" s="70"/>
      <c r="J10" s="25"/>
      <c r="K10" s="20">
        <v>3</v>
      </c>
      <c r="L10" s="25">
        <v>3</v>
      </c>
      <c r="N10" s="25"/>
      <c r="P10" s="25"/>
      <c r="R10" s="25"/>
      <c r="S10" s="25">
        <f>IF(AND(H10&lt;&gt;0,G10&lt;=5),VLOOKUP(H10,баллы!A$1:F$65,G10+1),0)</f>
        <v>0</v>
      </c>
      <c r="T10" s="25">
        <f>IF(AND(J10&lt;&gt;0,I10&lt;=5),VLOOKUP(J10,баллы!A$1:F$65,I10+1),0)</f>
        <v>0</v>
      </c>
      <c r="U10" s="25">
        <f>IF(AND(L10&lt;&gt;0,K10&lt;=5),VLOOKUP(L10,баллы!A$1:F$65,K10+1),0)</f>
        <v>192</v>
      </c>
      <c r="X10" s="15">
        <f>ABS(W10-V10)*5</f>
        <v>0</v>
      </c>
      <c r="Y10" s="25">
        <f>IF(AND(N10&lt;&gt;0,M10&lt;=5),VLOOKUP(N10,баллы!A$1:F$65,M10+1),0)</f>
        <v>0</v>
      </c>
      <c r="Z10" s="25">
        <f>IF(AND(P10&lt;&gt;0,O10&lt;=5),VLOOKUP(P10,баллы!A$1:F$65,O10+1),0)</f>
        <v>0</v>
      </c>
      <c r="AA10" s="25">
        <f>IF(AND(R10&lt;&gt;0,Q10&lt;=5),VLOOKUP(R10,баллы!A$1:F$65,Q10+1),0)</f>
        <v>0</v>
      </c>
      <c r="AB10" s="16">
        <f>S10+T10+U10+X10+Y10+Z10+AA10</f>
        <v>192</v>
      </c>
      <c r="AC10" s="20"/>
      <c r="AD10" s="36"/>
    </row>
    <row r="11" spans="1:46" s="19" customFormat="1" x14ac:dyDescent="0.2">
      <c r="A11" s="20">
        <v>9</v>
      </c>
      <c r="B11" s="6" t="s">
        <v>311</v>
      </c>
      <c r="C11" s="21" t="s">
        <v>25</v>
      </c>
      <c r="D11" s="21"/>
      <c r="E11" s="21"/>
      <c r="F11" s="20">
        <f>COUNTA(H11,J11,L11,N11,P11,R11)</f>
        <v>1</v>
      </c>
      <c r="G11" s="20">
        <v>3</v>
      </c>
      <c r="H11" s="25">
        <v>5</v>
      </c>
      <c r="I11" s="20"/>
      <c r="J11" s="25"/>
      <c r="K11" s="20"/>
      <c r="L11" s="25"/>
      <c r="M11" s="20"/>
      <c r="N11" s="25"/>
      <c r="O11" s="20"/>
      <c r="P11" s="25"/>
      <c r="Q11" s="20"/>
      <c r="R11" s="25"/>
      <c r="S11" s="25">
        <f>IF(AND(H11&lt;&gt;0,G11&lt;=5),VLOOKUP(H11,баллы!A$1:F$65,G11+1),0)</f>
        <v>160</v>
      </c>
      <c r="T11" s="25">
        <f>IF(AND(J11&lt;&gt;0,I11&lt;=5),VLOOKUP(J11,баллы!A$1:F$65,I11+1),0)</f>
        <v>0</v>
      </c>
      <c r="U11" s="25">
        <f>IF(AND(L11&lt;&gt;0,K11&lt;=5),VLOOKUP(L11,баллы!A$1:F$65,K11+1),0)</f>
        <v>0</v>
      </c>
      <c r="V11" s="15"/>
      <c r="W11" s="15"/>
      <c r="X11" s="15">
        <f>ABS(W11-V11)*5</f>
        <v>0</v>
      </c>
      <c r="Y11" s="25">
        <f>IF(AND(N11&lt;&gt;0,M11&lt;=5),VLOOKUP(N11,баллы!A$1:F$65,M11+1),0)</f>
        <v>0</v>
      </c>
      <c r="Z11" s="25">
        <f>IF(AND(P11&lt;&gt;0,O11&lt;=5),VLOOKUP(P11,баллы!A$1:F$65,O11+1),0)</f>
        <v>0</v>
      </c>
      <c r="AA11" s="25">
        <f>IF(AND(R11&lt;&gt;0,Q11&lt;=5),VLOOKUP(R11,баллы!A$1:F$65,Q11+1),0)</f>
        <v>0</v>
      </c>
      <c r="AB11" s="16">
        <f>S11+T11+U11+X11+Y11+Z11+AA11</f>
        <v>160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s="19" customFormat="1" x14ac:dyDescent="0.2">
      <c r="A12" s="20">
        <v>10</v>
      </c>
      <c r="B12" s="6" t="s">
        <v>320</v>
      </c>
      <c r="C12" s="21" t="s">
        <v>27</v>
      </c>
      <c r="D12" s="21"/>
      <c r="E12" s="17"/>
      <c r="F12" s="20">
        <f>COUNTA(H12,J12,L12,N12,P12,R12)</f>
        <v>1</v>
      </c>
      <c r="G12" s="20">
        <v>3</v>
      </c>
      <c r="H12" s="20">
        <v>8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5">
        <f>IF(AND(H12&lt;&gt;0,G12&lt;=5),VLOOKUP(H12,баллы!A$1:F$65,G12+1),0)</f>
        <v>136</v>
      </c>
      <c r="T12" s="25">
        <f>IF(AND(J12&lt;&gt;0,I12&lt;=5),VLOOKUP(J12,баллы!A$1:F$65,I12+1),0)</f>
        <v>0</v>
      </c>
      <c r="U12" s="25">
        <f>IF(AND(L12&lt;&gt;0,K12&lt;=5),VLOOKUP(L12,баллы!A$1:F$65,K12+1),0)</f>
        <v>0</v>
      </c>
      <c r="V12" s="15"/>
      <c r="W12" s="15"/>
      <c r="X12" s="15">
        <f>ABS(W12-V12)*5</f>
        <v>0</v>
      </c>
      <c r="Y12" s="25">
        <f>IF(AND(N12&lt;&gt;0,M12&lt;=5),VLOOKUP(N12,баллы!A$1:F$65,M12+1),0)</f>
        <v>0</v>
      </c>
      <c r="Z12" s="25">
        <f>IF(AND(P12&lt;&gt;0,O12&lt;=5),VLOOKUP(P12,баллы!A$1:F$65,O12+1),0)</f>
        <v>0</v>
      </c>
      <c r="AA12" s="25">
        <f>IF(AND(R12&lt;&gt;0,Q12&lt;=5),VLOOKUP(R12,баллы!A$1:F$65,Q12+1),0)</f>
        <v>0</v>
      </c>
      <c r="AB12" s="16">
        <f>S12+T12+U12+X12+Y12+Z12+AA12</f>
        <v>136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s="19" customFormat="1" x14ac:dyDescent="0.2">
      <c r="A13" s="20">
        <v>11</v>
      </c>
      <c r="B13" s="6" t="s">
        <v>323</v>
      </c>
      <c r="C13" s="21" t="s">
        <v>241</v>
      </c>
      <c r="D13" s="21"/>
      <c r="E13" s="17"/>
      <c r="F13" s="20">
        <f>COUNTA(H13,J13,L13,N13,P13,R13)</f>
        <v>1</v>
      </c>
      <c r="G13" s="20">
        <v>3</v>
      </c>
      <c r="H13" s="20">
        <v>9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5">
        <f>IF(AND(H13&lt;&gt;0,G13&lt;=5),VLOOKUP(H13,баллы!A$1:F$65,G13+1),0)</f>
        <v>128</v>
      </c>
      <c r="T13" s="25">
        <f>IF(AND(J13&lt;&gt;0,I13&lt;=5),VLOOKUP(J13,баллы!A$1:F$65,I13+1),0)</f>
        <v>0</v>
      </c>
      <c r="U13" s="25">
        <f>IF(AND(L13&lt;&gt;0,K13&lt;=5),VLOOKUP(L13,баллы!A$1:F$65,K13+1),0)</f>
        <v>0</v>
      </c>
      <c r="V13" s="15"/>
      <c r="W13" s="15"/>
      <c r="X13" s="15">
        <f>ABS(W13-V13)*5</f>
        <v>0</v>
      </c>
      <c r="Y13" s="25">
        <f>IF(AND(N13&lt;&gt;0,M13&lt;=5),VLOOKUP(N13,баллы!A$1:F$65,M13+1),0)</f>
        <v>0</v>
      </c>
      <c r="Z13" s="25">
        <f>IF(AND(P13&lt;&gt;0,O13&lt;=5),VLOOKUP(P13,баллы!A$1:F$65,O13+1),0)</f>
        <v>0</v>
      </c>
      <c r="AA13" s="25">
        <f>IF(AND(R13&lt;&gt;0,Q13&lt;=5),VLOOKUP(R13,баллы!A$1:F$65,Q13+1),0)</f>
        <v>0</v>
      </c>
      <c r="AB13" s="16">
        <f>S13+T13+U13+X13+Y13+Z13+AA13</f>
        <v>128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s="19" customFormat="1" x14ac:dyDescent="0.2">
      <c r="A14" s="20">
        <v>12</v>
      </c>
      <c r="B14" s="6" t="s">
        <v>317</v>
      </c>
      <c r="C14" s="21" t="s">
        <v>25</v>
      </c>
      <c r="D14" s="21"/>
      <c r="E14" s="17"/>
      <c r="F14" s="20">
        <f>COUNTA(H14,J14,L14,N14,P14,R14)</f>
        <v>1</v>
      </c>
      <c r="G14" s="20">
        <v>3</v>
      </c>
      <c r="H14" s="20">
        <v>10</v>
      </c>
      <c r="I14" s="20"/>
      <c r="J14" s="20"/>
      <c r="K14" s="20"/>
      <c r="L14" s="20"/>
      <c r="M14" s="20"/>
      <c r="N14" s="25"/>
      <c r="O14" s="20"/>
      <c r="P14" s="25"/>
      <c r="Q14" s="20"/>
      <c r="R14" s="20"/>
      <c r="S14" s="25">
        <f>IF(AND(H14&lt;&gt;0,G14&lt;=5),VLOOKUP(H14,баллы!A$1:F$65,G14+1),0)</f>
        <v>124</v>
      </c>
      <c r="T14" s="25">
        <f>IF(AND(J14&lt;&gt;0,I14&lt;=5),VLOOKUP(J14,баллы!A$1:F$65,I14+1),0)</f>
        <v>0</v>
      </c>
      <c r="U14" s="25">
        <f>IF(AND(L14&lt;&gt;0,K14&lt;=5),VLOOKUP(L14,баллы!A$1:F$65,K14+1),0)</f>
        <v>0</v>
      </c>
      <c r="V14" s="15"/>
      <c r="W14" s="15"/>
      <c r="X14" s="15">
        <f>ABS(W14-V14)*5</f>
        <v>0</v>
      </c>
      <c r="Y14" s="25">
        <f>IF(AND(N14&lt;&gt;0,M14&lt;=5),VLOOKUP(N14,баллы!A$1:F$65,M14+1),0)</f>
        <v>0</v>
      </c>
      <c r="Z14" s="25">
        <f>IF(AND(P14&lt;&gt;0,O14&lt;=5),VLOOKUP(P14,баллы!A$1:F$65,O14+1),0)</f>
        <v>0</v>
      </c>
      <c r="AA14" s="25">
        <f>IF(AND(R14&lt;&gt;0,Q14&lt;=5),VLOOKUP(R14,баллы!A$1:F$65,Q14+1),0)</f>
        <v>0</v>
      </c>
      <c r="AB14" s="16">
        <f>S14+T14+U14+X14+Y14+Z14+AA14</f>
        <v>124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s="19" customFormat="1" x14ac:dyDescent="0.2">
      <c r="A15" s="20">
        <v>13</v>
      </c>
      <c r="B15" s="6" t="s">
        <v>313</v>
      </c>
      <c r="C15" s="6" t="s">
        <v>25</v>
      </c>
      <c r="D15" s="21"/>
      <c r="E15" s="21"/>
      <c r="F15" s="20">
        <f>COUNTA(H15,J15,L15,N15,P15,R15)</f>
        <v>1</v>
      </c>
      <c r="G15" s="20">
        <v>3</v>
      </c>
      <c r="H15" s="20">
        <v>12</v>
      </c>
      <c r="I15" s="20"/>
      <c r="J15" s="20"/>
      <c r="K15" s="20"/>
      <c r="L15" s="20"/>
      <c r="M15" s="20"/>
      <c r="N15" s="25"/>
      <c r="O15" s="20"/>
      <c r="P15" s="25"/>
      <c r="Q15" s="20"/>
      <c r="R15" s="20"/>
      <c r="S15" s="25">
        <f>IF(AND(H15&lt;&gt;0,G15&lt;=5),VLOOKUP(H15,баллы!A$1:F$65,G15+1),0)</f>
        <v>116</v>
      </c>
      <c r="T15" s="25">
        <f>IF(AND(J15&lt;&gt;0,I15&lt;=5),VLOOKUP(J15,баллы!A$1:F$65,I15+1),0)</f>
        <v>0</v>
      </c>
      <c r="U15" s="25">
        <f>IF(AND(L15&lt;&gt;0,K15&lt;=5),VLOOKUP(L15,баллы!A$1:F$65,K15+1),0)</f>
        <v>0</v>
      </c>
      <c r="V15" s="15"/>
      <c r="W15" s="15"/>
      <c r="X15" s="15">
        <f>ABS(W15-V15)*5</f>
        <v>0</v>
      </c>
      <c r="Y15" s="25">
        <f>IF(AND(N15&lt;&gt;0,M15&lt;=5),VLOOKUP(N15,баллы!A$1:F$65,M15+1),0)</f>
        <v>0</v>
      </c>
      <c r="Z15" s="25">
        <f>IF(AND(P15&lt;&gt;0,O15&lt;=5),VLOOKUP(P15,баллы!A$1:F$65,O15+1),0)</f>
        <v>0</v>
      </c>
      <c r="AA15" s="25">
        <f>IF(AND(R15&lt;&gt;0,Q15&lt;=5),VLOOKUP(R15,баллы!A$1:F$65,Q15+1),0)</f>
        <v>0</v>
      </c>
      <c r="AB15" s="16">
        <f>S15+T15+U15+X15+Y15+Z15+AA15</f>
        <v>116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s="19" customFormat="1" x14ac:dyDescent="0.2">
      <c r="A16" s="20">
        <v>14</v>
      </c>
      <c r="B16" s="6" t="s">
        <v>309</v>
      </c>
      <c r="C16" s="21" t="s">
        <v>310</v>
      </c>
      <c r="D16" s="21"/>
      <c r="E16" s="21"/>
      <c r="F16" s="20">
        <f>COUNTA(H16,J16,L16,N16,P16,R16)</f>
        <v>1</v>
      </c>
      <c r="G16" s="20">
        <v>3</v>
      </c>
      <c r="H16" s="25">
        <v>13</v>
      </c>
      <c r="I16" s="20"/>
      <c r="J16" s="25"/>
      <c r="K16" s="20"/>
      <c r="L16" s="25"/>
      <c r="M16" s="20"/>
      <c r="N16" s="25"/>
      <c r="O16" s="20"/>
      <c r="P16" s="25"/>
      <c r="Q16" s="20"/>
      <c r="R16" s="25"/>
      <c r="S16" s="25">
        <f>IF(AND(H16&lt;&gt;0,G16&lt;=5),VLOOKUP(H16,баллы!A$1:F$65,G16+1),0)</f>
        <v>112</v>
      </c>
      <c r="T16" s="25">
        <f>IF(AND(J16&lt;&gt;0,I16&lt;=5),VLOOKUP(J16,баллы!A$1:F$65,I16+1),0)</f>
        <v>0</v>
      </c>
      <c r="U16" s="25">
        <f>IF(AND(L16&lt;&gt;0,K16&lt;=5),VLOOKUP(L16,баллы!A$1:F$65,K16+1),0)</f>
        <v>0</v>
      </c>
      <c r="V16" s="15"/>
      <c r="W16" s="15"/>
      <c r="X16" s="15">
        <f>ABS(W16-V16)*5</f>
        <v>0</v>
      </c>
      <c r="Y16" s="25">
        <f>IF(AND(N16&lt;&gt;0,M16&lt;=5),VLOOKUP(N16,баллы!A$1:F$65,M16+1),0)</f>
        <v>0</v>
      </c>
      <c r="Z16" s="25">
        <f>IF(AND(P16&lt;&gt;0,O16&lt;=5),VLOOKUP(P16,баллы!A$1:F$65,O16+1),0)</f>
        <v>0</v>
      </c>
      <c r="AA16" s="25">
        <f>IF(AND(R16&lt;&gt;0,Q16&lt;=5),VLOOKUP(R16,баллы!A$1:F$65,Q16+1),0)</f>
        <v>0</v>
      </c>
      <c r="AB16" s="16">
        <f>S16+T16+U16+X16+Y16+Z16+AA16</f>
        <v>112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s="19" customFormat="1" ht="15" x14ac:dyDescent="0.25">
      <c r="A17" s="20">
        <v>15</v>
      </c>
      <c r="B17" s="42" t="s">
        <v>272</v>
      </c>
      <c r="C17" s="42" t="s">
        <v>25</v>
      </c>
      <c r="D17" s="21"/>
      <c r="E17" s="14"/>
      <c r="F17" s="20">
        <f>COUNTA(H17,J17,L17,N17,P17,R17)</f>
        <v>1</v>
      </c>
      <c r="G17" s="20">
        <v>3</v>
      </c>
      <c r="H17" s="81">
        <v>14</v>
      </c>
      <c r="I17" s="20"/>
      <c r="J17" s="20"/>
      <c r="K17" s="20"/>
      <c r="L17" s="20"/>
      <c r="M17" s="20"/>
      <c r="N17" s="25"/>
      <c r="O17" s="20"/>
      <c r="P17" s="25"/>
      <c r="Q17" s="20"/>
      <c r="R17" s="20"/>
      <c r="S17" s="25">
        <f>IF(AND(H17&lt;&gt;0,G17&lt;=5),VLOOKUP(H17,баллы!A$1:F$65,G17+1),0)</f>
        <v>108</v>
      </c>
      <c r="T17" s="25">
        <f>IF(AND(J17&lt;&gt;0,I17&lt;=5),VLOOKUP(J17,баллы!A$1:F$65,I17+1),0)</f>
        <v>0</v>
      </c>
      <c r="U17" s="25">
        <f>IF(AND(L17&lt;&gt;0,K17&lt;=5),VLOOKUP(L17,баллы!A$1:F$65,K17+1),0)</f>
        <v>0</v>
      </c>
      <c r="V17" s="15"/>
      <c r="W17" s="15"/>
      <c r="X17" s="15">
        <f>ABS(W17-V17)*5</f>
        <v>0</v>
      </c>
      <c r="Y17" s="25">
        <f>IF(AND(N17&lt;&gt;0,M17&lt;=5),VLOOKUP(N17,баллы!A$1:F$65,M17+1),0)</f>
        <v>0</v>
      </c>
      <c r="Z17" s="25">
        <f>IF(AND(P17&lt;&gt;0,O17&lt;=5),VLOOKUP(P17,баллы!A$1:F$65,O17+1),0)</f>
        <v>0</v>
      </c>
      <c r="AA17" s="25">
        <f>IF(AND(R17&lt;&gt;0,Q17&lt;=5),VLOOKUP(R17,баллы!A$1:F$65,Q17+1),0)</f>
        <v>0</v>
      </c>
      <c r="AB17" s="16">
        <f>S17+T17+U17+X17+Y17+Z17+AA17</f>
        <v>108</v>
      </c>
      <c r="AC17" s="20"/>
      <c r="AD17" s="36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</row>
    <row r="18" spans="1:46" x14ac:dyDescent="0.2">
      <c r="A18" s="20">
        <v>16</v>
      </c>
      <c r="B18" s="6" t="s">
        <v>315</v>
      </c>
      <c r="C18" s="21" t="s">
        <v>27</v>
      </c>
      <c r="E18" s="21"/>
      <c r="F18" s="20">
        <f>COUNTA(H18,J18,L18,N18,P18,R18)</f>
        <v>1</v>
      </c>
      <c r="G18" s="20">
        <v>3</v>
      </c>
      <c r="H18" s="20">
        <v>15</v>
      </c>
      <c r="N18" s="25"/>
      <c r="P18" s="25"/>
      <c r="S18" s="25">
        <f>IF(AND(H18&lt;&gt;0,G18&lt;=5),VLOOKUP(H18,баллы!A$1:F$65,G18+1),0)</f>
        <v>104</v>
      </c>
      <c r="T18" s="25">
        <f>IF(AND(J18&lt;&gt;0,I18&lt;=5),VLOOKUP(J18,баллы!A$1:F$65,I18+1),0)</f>
        <v>0</v>
      </c>
      <c r="U18" s="25">
        <f>IF(AND(L18&lt;&gt;0,K18&lt;=5),VLOOKUP(L18,баллы!A$1:F$65,K18+1),0)</f>
        <v>0</v>
      </c>
      <c r="X18" s="15">
        <f>ABS(W18-V18)*5</f>
        <v>0</v>
      </c>
      <c r="Y18" s="25">
        <f>IF(AND(N18&lt;&gt;0,M18&lt;=5),VLOOKUP(N18,баллы!A$1:F$65,M18+1),0)</f>
        <v>0</v>
      </c>
      <c r="Z18" s="25">
        <f>IF(AND(P18&lt;&gt;0,O18&lt;=5),VLOOKUP(P18,баллы!A$1:F$65,O18+1),0)</f>
        <v>0</v>
      </c>
      <c r="AA18" s="25">
        <f>IF(AND(R18&lt;&gt;0,Q18&lt;=5),VLOOKUP(R18,баллы!A$1:F$65,Q18+1),0)</f>
        <v>0</v>
      </c>
      <c r="AB18" s="16">
        <f>S18+T18+U18+X18+Y18+Z18+AA18</f>
        <v>104</v>
      </c>
    </row>
    <row r="19" spans="1:46" s="19" customFormat="1" x14ac:dyDescent="0.2">
      <c r="A19" s="20">
        <v>17</v>
      </c>
      <c r="B19" s="6" t="s">
        <v>314</v>
      </c>
      <c r="C19" s="21" t="s">
        <v>27</v>
      </c>
      <c r="D19" s="21"/>
      <c r="E19" s="21"/>
      <c r="F19" s="20">
        <f>COUNTA(H19,J19,L19,N19,P19,R19)</f>
        <v>1</v>
      </c>
      <c r="G19" s="20">
        <v>3</v>
      </c>
      <c r="H19" s="20">
        <v>16</v>
      </c>
      <c r="I19" s="20"/>
      <c r="J19" s="20"/>
      <c r="K19" s="20"/>
      <c r="L19" s="20"/>
      <c r="M19" s="20"/>
      <c r="N19" s="25"/>
      <c r="O19" s="20"/>
      <c r="P19" s="25"/>
      <c r="Q19" s="20"/>
      <c r="R19" s="20"/>
      <c r="S19" s="25">
        <f>IF(AND(H19&lt;&gt;0,G19&lt;=5),VLOOKUP(H19,баллы!A$1:F$65,G19+1),0)</f>
        <v>100</v>
      </c>
      <c r="T19" s="25">
        <f>IF(AND(J19&lt;&gt;0,I19&lt;=5),VLOOKUP(J19,баллы!A$1:F$65,I19+1),0)</f>
        <v>0</v>
      </c>
      <c r="U19" s="25">
        <f>IF(AND(L19&lt;&gt;0,K19&lt;=5),VLOOKUP(L19,баллы!A$1:F$65,K19+1),0)</f>
        <v>0</v>
      </c>
      <c r="V19" s="15"/>
      <c r="W19" s="15"/>
      <c r="X19" s="15">
        <f>ABS(W19-V19)*5</f>
        <v>0</v>
      </c>
      <c r="Y19" s="25">
        <f>IF(AND(N19&lt;&gt;0,M19&lt;=5),VLOOKUP(N19,баллы!A$1:F$65,M19+1),0)</f>
        <v>0</v>
      </c>
      <c r="Z19" s="25">
        <f>IF(AND(P19&lt;&gt;0,O19&lt;=5),VLOOKUP(P19,баллы!A$1:F$65,O19+1),0)</f>
        <v>0</v>
      </c>
      <c r="AA19" s="25">
        <f>IF(AND(R19&lt;&gt;0,Q19&lt;=5),VLOOKUP(R19,баллы!A$1:F$65,Q19+1),0)</f>
        <v>0</v>
      </c>
      <c r="AB19" s="16">
        <f>S19+T19+U19+X19+Y19+Z19+AA19</f>
        <v>100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s="19" customFormat="1" x14ac:dyDescent="0.2">
      <c r="A20" s="20">
        <v>18</v>
      </c>
      <c r="B20" s="6" t="s">
        <v>324</v>
      </c>
      <c r="C20" s="6" t="s">
        <v>25</v>
      </c>
      <c r="D20" s="21"/>
      <c r="E20" s="17"/>
      <c r="F20" s="20">
        <f>COUNTA(H20,J20,L20,N20,P20,R20)</f>
        <v>1</v>
      </c>
      <c r="G20" s="20">
        <v>3</v>
      </c>
      <c r="H20" s="20">
        <v>17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5">
        <f>IF(AND(H20&lt;&gt;0,G20&lt;=5),VLOOKUP(H20,баллы!A$1:F$65,G20+1),0)</f>
        <v>96</v>
      </c>
      <c r="T20" s="25">
        <f>IF(AND(J20&lt;&gt;0,I20&lt;=5),VLOOKUP(J20,баллы!A$1:F$65,I20+1),0)</f>
        <v>0</v>
      </c>
      <c r="U20" s="25">
        <f>IF(AND(L20&lt;&gt;0,K20&lt;=5),VLOOKUP(L20,баллы!A$1:F$65,K20+1),0)</f>
        <v>0</v>
      </c>
      <c r="V20" s="15"/>
      <c r="W20" s="15"/>
      <c r="X20" s="15">
        <f>ABS(W20-V20)*5</f>
        <v>0</v>
      </c>
      <c r="Y20" s="25">
        <f>IF(AND(N20&lt;&gt;0,M20&lt;=5),VLOOKUP(N20,баллы!A$1:F$65,M20+1),0)</f>
        <v>0</v>
      </c>
      <c r="Z20" s="25">
        <f>IF(AND(P20&lt;&gt;0,O20&lt;=5),VLOOKUP(P20,баллы!A$1:F$65,O20+1),0)</f>
        <v>0</v>
      </c>
      <c r="AA20" s="25">
        <f>IF(AND(R20&lt;&gt;0,Q20&lt;=5),VLOOKUP(R20,баллы!A$1:F$65,Q20+1),0)</f>
        <v>0</v>
      </c>
      <c r="AB20" s="16">
        <f>S20+T20+U20+X20+Y20+Z20+AA20</f>
        <v>96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6" s="50" customFormat="1" x14ac:dyDescent="0.2">
      <c r="A21" s="20">
        <v>19</v>
      </c>
      <c r="B21" s="6" t="s">
        <v>325</v>
      </c>
      <c r="C21" s="21" t="s">
        <v>27</v>
      </c>
      <c r="D21" s="21"/>
      <c r="E21" s="17"/>
      <c r="F21" s="20">
        <f>COUNTA(H21,J21,L21,N21,P21,R21)</f>
        <v>1</v>
      </c>
      <c r="G21" s="20">
        <v>3</v>
      </c>
      <c r="H21" s="20">
        <v>18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5">
        <f>IF(AND(H21&lt;&gt;0,G21&lt;=5),VLOOKUP(H21,баллы!A$1:F$65,G21+1),0)</f>
        <v>92</v>
      </c>
      <c r="T21" s="25">
        <f>IF(AND(J21&lt;&gt;0,I21&lt;=5),VLOOKUP(J21,баллы!A$1:F$65,I21+1),0)</f>
        <v>0</v>
      </c>
      <c r="U21" s="25">
        <f>IF(AND(L21&lt;&gt;0,K21&lt;=5),VLOOKUP(L21,баллы!A$1:F$65,K21+1),0)</f>
        <v>0</v>
      </c>
      <c r="V21" s="15"/>
      <c r="W21" s="15"/>
      <c r="X21" s="15">
        <f>ABS(W21-V21)*5</f>
        <v>0</v>
      </c>
      <c r="Y21" s="25">
        <f>IF(AND(N21&lt;&gt;0,M21&lt;=5),VLOOKUP(N21,баллы!A$1:F$65,M21+1),0)</f>
        <v>0</v>
      </c>
      <c r="Z21" s="25">
        <f>IF(AND(P21&lt;&gt;0,O21&lt;=5),VLOOKUP(P21,баллы!A$1:F$65,O21+1),0)</f>
        <v>0</v>
      </c>
      <c r="AA21" s="25">
        <f>IF(AND(R21&lt;&gt;0,Q21&lt;=5),VLOOKUP(R21,баллы!A$1:F$65,Q21+1),0)</f>
        <v>0</v>
      </c>
      <c r="AB21" s="16">
        <f>S21+T21+U21+X21+Y21+Z21+AA21</f>
        <v>92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6" s="50" customFormat="1" ht="15" x14ac:dyDescent="0.25">
      <c r="A22" s="47"/>
      <c r="B22" s="59" t="s">
        <v>270</v>
      </c>
      <c r="C22" s="59" t="s">
        <v>25</v>
      </c>
      <c r="D22" s="49"/>
      <c r="E22" s="51"/>
      <c r="F22" s="47">
        <f t="shared" ref="F3:F47" si="0">COUNTA(H22,J22,L22,N22,P22,R22)</f>
        <v>0</v>
      </c>
      <c r="G22" s="47"/>
      <c r="H22" s="58"/>
      <c r="I22" s="47"/>
      <c r="J22" s="60"/>
      <c r="K22" s="47"/>
      <c r="L22" s="60"/>
      <c r="M22" s="47"/>
      <c r="N22" s="52"/>
      <c r="O22" s="47"/>
      <c r="P22" s="52"/>
      <c r="Q22" s="47"/>
      <c r="R22" s="60"/>
      <c r="S22" s="53">
        <f>IF(AND(H22&lt;&gt;0,G22&lt;=5),VLOOKUP(H22,баллы!A$1:F$65,G22+1),0)</f>
        <v>0</v>
      </c>
      <c r="T22" s="53">
        <f>IF(AND(J22&lt;&gt;0,I22&lt;=5),VLOOKUP(J22,баллы!A$1:F$65,I22+1),0)</f>
        <v>0</v>
      </c>
      <c r="U22" s="53">
        <f>IF(AND(L22&lt;&gt;0,K22&lt;=5),VLOOKUP(L22,баллы!A$1:F$65,K22+1),0)</f>
        <v>0</v>
      </c>
      <c r="V22" s="54"/>
      <c r="W22" s="54"/>
      <c r="X22" s="54">
        <f t="shared" ref="X3:X47" si="1">ABS(W22-V22)*5</f>
        <v>0</v>
      </c>
      <c r="Y22" s="53">
        <f>IF(AND(N22&lt;&gt;0,M22&lt;=5),VLOOKUP(N22,баллы!A$1:F$65,M22+1),0)</f>
        <v>0</v>
      </c>
      <c r="Z22" s="53">
        <f>IF(AND(P22&lt;&gt;0,O22&lt;=5),VLOOKUP(P22,баллы!A$1:F$65,O22+1),0)</f>
        <v>0</v>
      </c>
      <c r="AA22" s="53">
        <f>IF(AND(R22&lt;&gt;0,Q22&lt;=5),VLOOKUP(R22,баллы!A$1:F$65,Q22+1),0)</f>
        <v>0</v>
      </c>
      <c r="AB22" s="55">
        <f t="shared" ref="AB3:AB47" si="2">S22+T22+U22+X22+Y22+Z22+AA22</f>
        <v>0</v>
      </c>
      <c r="AC22" s="47"/>
      <c r="AD22" s="56"/>
    </row>
    <row r="23" spans="1:46" s="50" customFormat="1" ht="15" x14ac:dyDescent="0.25">
      <c r="A23" s="47"/>
      <c r="B23" s="59" t="s">
        <v>274</v>
      </c>
      <c r="C23" s="59" t="s">
        <v>25</v>
      </c>
      <c r="E23" s="51"/>
      <c r="F23" s="47">
        <f t="shared" si="0"/>
        <v>0</v>
      </c>
      <c r="G23" s="47"/>
      <c r="H23" s="58"/>
      <c r="I23" s="47"/>
      <c r="J23" s="60"/>
      <c r="K23" s="47"/>
      <c r="L23" s="60"/>
      <c r="M23" s="47"/>
      <c r="N23" s="52"/>
      <c r="O23" s="47"/>
      <c r="P23" s="52"/>
      <c r="Q23" s="47"/>
      <c r="R23" s="60"/>
      <c r="S23" s="53">
        <f>IF(AND(H23&lt;&gt;0,G23&lt;=5),VLOOKUP(H23,баллы!A$1:F$65,G23+1),0)</f>
        <v>0</v>
      </c>
      <c r="T23" s="53">
        <f>IF(AND(J23&lt;&gt;0,I23&lt;=5),VLOOKUP(J23,баллы!A$1:F$65,I23+1),0)</f>
        <v>0</v>
      </c>
      <c r="U23" s="53">
        <f>IF(AND(L23&lt;&gt;0,K23&lt;=5),VLOOKUP(L23,баллы!A$1:F$65,K23+1),0)</f>
        <v>0</v>
      </c>
      <c r="V23" s="54"/>
      <c r="W23" s="54"/>
      <c r="X23" s="54">
        <f t="shared" si="1"/>
        <v>0</v>
      </c>
      <c r="Y23" s="53">
        <f>IF(AND(N23&lt;&gt;0,M23&lt;=5),VLOOKUP(N23,баллы!A$1:F$65,M23+1),0)</f>
        <v>0</v>
      </c>
      <c r="Z23" s="53">
        <f>IF(AND(P23&lt;&gt;0,O23&lt;=5),VLOOKUP(P23,баллы!A$1:F$65,O23+1),0)</f>
        <v>0</v>
      </c>
      <c r="AA23" s="53">
        <f>IF(AND(R23&lt;&gt;0,Q23&lt;=5),VLOOKUP(R23,баллы!A$1:F$65,Q23+1),0)</f>
        <v>0</v>
      </c>
      <c r="AB23" s="55">
        <f t="shared" si="2"/>
        <v>0</v>
      </c>
      <c r="AC23" s="47"/>
      <c r="AD23" s="56"/>
    </row>
    <row r="24" spans="1:46" s="50" customFormat="1" ht="15" x14ac:dyDescent="0.25">
      <c r="A24" s="47"/>
      <c r="B24" s="59" t="s">
        <v>265</v>
      </c>
      <c r="C24" s="59" t="s">
        <v>27</v>
      </c>
      <c r="E24" s="51"/>
      <c r="F24" s="47">
        <f t="shared" si="0"/>
        <v>0</v>
      </c>
      <c r="G24" s="47"/>
      <c r="H24" s="58"/>
      <c r="I24" s="47"/>
      <c r="J24" s="52"/>
      <c r="K24" s="47"/>
      <c r="L24" s="52"/>
      <c r="M24" s="47"/>
      <c r="N24" s="52"/>
      <c r="O24" s="47"/>
      <c r="P24" s="52"/>
      <c r="Q24" s="47"/>
      <c r="R24" s="52"/>
      <c r="S24" s="53">
        <f>IF(AND(H24&lt;&gt;0,G24&lt;=5),VLOOKUP(H24,баллы!A$1:F$65,G24+1),0)</f>
        <v>0</v>
      </c>
      <c r="T24" s="53">
        <f>IF(AND(J24&lt;&gt;0,I24&lt;=5),VLOOKUP(J24,баллы!A$1:F$65,I24+1),0)</f>
        <v>0</v>
      </c>
      <c r="U24" s="53">
        <f>IF(AND(L24&lt;&gt;0,K24&lt;=5),VLOOKUP(L24,баллы!A$1:F$65,K24+1),0)</f>
        <v>0</v>
      </c>
      <c r="V24" s="54"/>
      <c r="W24" s="54"/>
      <c r="X24" s="54">
        <f t="shared" si="1"/>
        <v>0</v>
      </c>
      <c r="Y24" s="53">
        <f>IF(AND(N24&lt;&gt;0,M24&lt;=5),VLOOKUP(N24,баллы!A$1:F$65,M24+1),0)</f>
        <v>0</v>
      </c>
      <c r="Z24" s="53">
        <f>IF(AND(P24&lt;&gt;0,O24&lt;=5),VLOOKUP(P24,баллы!A$1:F$65,O24+1),0)</f>
        <v>0</v>
      </c>
      <c r="AA24" s="53">
        <f>IF(AND(R24&lt;&gt;0,Q24&lt;=5),VLOOKUP(R24,баллы!A$1:F$65,Q24+1),0)</f>
        <v>0</v>
      </c>
      <c r="AB24" s="55">
        <f t="shared" si="2"/>
        <v>0</v>
      </c>
      <c r="AC24" s="47"/>
      <c r="AD24" s="56"/>
    </row>
    <row r="25" spans="1:46" s="50" customFormat="1" ht="15" x14ac:dyDescent="0.25">
      <c r="A25" s="47"/>
      <c r="B25" s="59" t="s">
        <v>276</v>
      </c>
      <c r="C25" s="59" t="s">
        <v>27</v>
      </c>
      <c r="D25" s="49"/>
      <c r="E25" s="51"/>
      <c r="F25" s="47">
        <f t="shared" si="0"/>
        <v>0</v>
      </c>
      <c r="G25" s="47"/>
      <c r="H25" s="58"/>
      <c r="I25" s="47"/>
      <c r="J25" s="60"/>
      <c r="K25" s="47"/>
      <c r="L25" s="60"/>
      <c r="M25" s="47"/>
      <c r="N25" s="52"/>
      <c r="O25" s="47"/>
      <c r="P25" s="52"/>
      <c r="Q25" s="47"/>
      <c r="R25" s="60"/>
      <c r="S25" s="53">
        <f>IF(AND(H25&lt;&gt;0,G25&lt;=5),VLOOKUP(H25,баллы!A$1:F$65,G25+1),0)</f>
        <v>0</v>
      </c>
      <c r="T25" s="53">
        <f>IF(AND(J25&lt;&gt;0,I25&lt;=5),VLOOKUP(J25,баллы!A$1:F$65,I25+1),0)</f>
        <v>0</v>
      </c>
      <c r="U25" s="53">
        <f>IF(AND(L25&lt;&gt;0,K25&lt;=5),VLOOKUP(L25,баллы!A$1:F$65,K25+1),0)</f>
        <v>0</v>
      </c>
      <c r="V25" s="54"/>
      <c r="W25" s="54"/>
      <c r="X25" s="54">
        <f t="shared" si="1"/>
        <v>0</v>
      </c>
      <c r="Y25" s="53">
        <f>IF(AND(N25&lt;&gt;0,M25&lt;=5),VLOOKUP(N25,баллы!A$1:F$65,M25+1),0)</f>
        <v>0</v>
      </c>
      <c r="Z25" s="53">
        <f>IF(AND(P25&lt;&gt;0,O25&lt;=5),VLOOKUP(P25,баллы!A$1:F$65,O25+1),0)</f>
        <v>0</v>
      </c>
      <c r="AA25" s="53">
        <f>IF(AND(R25&lt;&gt;0,Q25&lt;=5),VLOOKUP(R25,баллы!A$1:F$65,Q25+1),0)</f>
        <v>0</v>
      </c>
      <c r="AB25" s="55">
        <f t="shared" si="2"/>
        <v>0</v>
      </c>
      <c r="AC25" s="47"/>
      <c r="AD25" s="56"/>
    </row>
    <row r="26" spans="1:46" s="50" customFormat="1" ht="15" x14ac:dyDescent="0.25">
      <c r="A26" s="47"/>
      <c r="B26" s="50" t="s">
        <v>263</v>
      </c>
      <c r="C26" s="50" t="s">
        <v>25</v>
      </c>
      <c r="E26" s="51"/>
      <c r="F26" s="47">
        <f t="shared" si="0"/>
        <v>0</v>
      </c>
      <c r="G26" s="47"/>
      <c r="H26" s="58"/>
      <c r="I26" s="47"/>
      <c r="J26" s="60"/>
      <c r="K26" s="47"/>
      <c r="L26" s="60"/>
      <c r="M26" s="47"/>
      <c r="N26" s="52"/>
      <c r="O26" s="47"/>
      <c r="P26" s="52"/>
      <c r="Q26" s="47"/>
      <c r="R26" s="60"/>
      <c r="S26" s="53">
        <f>IF(AND(H26&lt;&gt;0,G26&lt;=5),VLOOKUP(H26,баллы!A$1:F$65,G26+1),0)</f>
        <v>0</v>
      </c>
      <c r="T26" s="53">
        <f>IF(AND(J26&lt;&gt;0,I26&lt;=5),VLOOKUP(J26,баллы!A$1:F$65,I26+1),0)</f>
        <v>0</v>
      </c>
      <c r="U26" s="53">
        <f>IF(AND(L26&lt;&gt;0,K26&lt;=5),VLOOKUP(L26,баллы!A$1:F$65,K26+1),0)</f>
        <v>0</v>
      </c>
      <c r="V26" s="54"/>
      <c r="W26" s="54"/>
      <c r="X26" s="54">
        <f t="shared" si="1"/>
        <v>0</v>
      </c>
      <c r="Y26" s="53">
        <f>IF(AND(N26&lt;&gt;0,M26&lt;=5),VLOOKUP(N26,баллы!A$1:F$65,M26+1),0)</f>
        <v>0</v>
      </c>
      <c r="Z26" s="53">
        <f>IF(AND(P26&lt;&gt;0,O26&lt;=5),VLOOKUP(P26,баллы!A$1:F$65,O26+1),0)</f>
        <v>0</v>
      </c>
      <c r="AA26" s="53">
        <f>IF(AND(R26&lt;&gt;0,Q26&lt;=5),VLOOKUP(R26,баллы!A$1:F$65,Q26+1),0)</f>
        <v>0</v>
      </c>
      <c r="AB26" s="55">
        <f t="shared" si="2"/>
        <v>0</v>
      </c>
      <c r="AC26" s="47"/>
      <c r="AD26" s="56"/>
    </row>
    <row r="27" spans="1:46" s="50" customFormat="1" ht="15" x14ac:dyDescent="0.25">
      <c r="A27" s="47"/>
      <c r="B27" s="59" t="s">
        <v>268</v>
      </c>
      <c r="C27" s="59" t="s">
        <v>25</v>
      </c>
      <c r="D27" s="49"/>
      <c r="E27" s="51"/>
      <c r="F27" s="47">
        <f t="shared" si="0"/>
        <v>0</v>
      </c>
      <c r="G27" s="47"/>
      <c r="H27" s="58"/>
      <c r="I27" s="47"/>
      <c r="J27" s="60"/>
      <c r="K27" s="47"/>
      <c r="L27" s="60"/>
      <c r="M27" s="47"/>
      <c r="N27" s="52"/>
      <c r="O27" s="47"/>
      <c r="P27" s="52"/>
      <c r="Q27" s="47"/>
      <c r="R27" s="60"/>
      <c r="S27" s="53">
        <f>IF(AND(H27&lt;&gt;0,G27&lt;=5),VLOOKUP(H27,баллы!A$1:F$65,G27+1),0)</f>
        <v>0</v>
      </c>
      <c r="T27" s="53">
        <f>IF(AND(J27&lt;&gt;0,I27&lt;=5),VLOOKUP(J27,баллы!A$1:F$65,I27+1),0)</f>
        <v>0</v>
      </c>
      <c r="U27" s="53">
        <f>IF(AND(L27&lt;&gt;0,K27&lt;=5),VLOOKUP(L27,баллы!A$1:F$65,K27+1),0)</f>
        <v>0</v>
      </c>
      <c r="V27" s="54"/>
      <c r="W27" s="54"/>
      <c r="X27" s="54">
        <f t="shared" si="1"/>
        <v>0</v>
      </c>
      <c r="Y27" s="53">
        <f>IF(AND(N27&lt;&gt;0,M27&lt;=5),VLOOKUP(N27,баллы!A$1:F$65,M27+1),0)</f>
        <v>0</v>
      </c>
      <c r="Z27" s="53">
        <f>IF(AND(P27&lt;&gt;0,O27&lt;=5),VLOOKUP(P27,баллы!A$1:F$65,O27+1),0)</f>
        <v>0</v>
      </c>
      <c r="AA27" s="53">
        <f>IF(AND(R27&lt;&gt;0,Q27&lt;=5),VLOOKUP(R27,баллы!A$1:F$65,Q27+1),0)</f>
        <v>0</v>
      </c>
      <c r="AB27" s="55">
        <f t="shared" si="2"/>
        <v>0</v>
      </c>
      <c r="AC27" s="47"/>
      <c r="AD27" s="56"/>
    </row>
    <row r="28" spans="1:46" s="50" customFormat="1" ht="15" x14ac:dyDescent="0.25">
      <c r="A28" s="47"/>
      <c r="B28" s="50" t="s">
        <v>246</v>
      </c>
      <c r="C28" s="50" t="s">
        <v>25</v>
      </c>
      <c r="E28" s="51"/>
      <c r="F28" s="47">
        <f t="shared" si="0"/>
        <v>0</v>
      </c>
      <c r="G28" s="47"/>
      <c r="H28" s="58"/>
      <c r="I28" s="47"/>
      <c r="J28" s="60"/>
      <c r="K28" s="47"/>
      <c r="L28" s="60"/>
      <c r="M28" s="47"/>
      <c r="N28" s="60"/>
      <c r="O28" s="47"/>
      <c r="P28" s="52"/>
      <c r="Q28" s="47"/>
      <c r="R28" s="52"/>
      <c r="S28" s="53">
        <f>IF(AND(H28&lt;&gt;0,G28&lt;=5),VLOOKUP(H28,баллы!A$1:F$65,G28+1),0)</f>
        <v>0</v>
      </c>
      <c r="T28" s="53">
        <f>IF(AND(J28&lt;&gt;0,I28&lt;=5),VLOOKUP(J28,баллы!A$1:F$65,I28+1),0)</f>
        <v>0</v>
      </c>
      <c r="U28" s="53">
        <f>IF(AND(L28&lt;&gt;0,K28&lt;=5),VLOOKUP(L28,баллы!A$1:F$65,K28+1),0)</f>
        <v>0</v>
      </c>
      <c r="V28" s="54"/>
      <c r="W28" s="54"/>
      <c r="X28" s="54">
        <f t="shared" si="1"/>
        <v>0</v>
      </c>
      <c r="Y28" s="53">
        <f>IF(AND(N28&lt;&gt;0,M28&lt;=5),VLOOKUP(N28,баллы!A$1:F$65,M28+1),0)</f>
        <v>0</v>
      </c>
      <c r="Z28" s="53">
        <f>IF(AND(P28&lt;&gt;0,O28&lt;=5),VLOOKUP(P28,баллы!A$1:F$65,O28+1),0)</f>
        <v>0</v>
      </c>
      <c r="AA28" s="53">
        <f>IF(AND(R28&lt;&gt;0,Q28&lt;=5),VLOOKUP(R28,баллы!A$1:F$65,Q28+1),0)</f>
        <v>0</v>
      </c>
      <c r="AB28" s="55">
        <f t="shared" si="2"/>
        <v>0</v>
      </c>
      <c r="AC28" s="47"/>
      <c r="AD28" s="56"/>
    </row>
    <row r="29" spans="1:46" s="50" customFormat="1" ht="15" x14ac:dyDescent="0.25">
      <c r="A29" s="47"/>
      <c r="B29" s="59" t="s">
        <v>275</v>
      </c>
      <c r="C29" s="59" t="s">
        <v>25</v>
      </c>
      <c r="D29" s="49"/>
      <c r="E29" s="51"/>
      <c r="F29" s="47">
        <f t="shared" si="0"/>
        <v>0</v>
      </c>
      <c r="G29" s="47"/>
      <c r="H29" s="58"/>
      <c r="I29" s="47"/>
      <c r="J29" s="60"/>
      <c r="K29" s="47"/>
      <c r="L29" s="60"/>
      <c r="M29" s="47"/>
      <c r="N29" s="52"/>
      <c r="O29" s="47"/>
      <c r="P29" s="52"/>
      <c r="Q29" s="47"/>
      <c r="R29" s="60"/>
      <c r="S29" s="53">
        <f>IF(AND(H29&lt;&gt;0,G29&lt;=5),VLOOKUP(H29,баллы!A$1:F$65,G29+1),0)</f>
        <v>0</v>
      </c>
      <c r="T29" s="53">
        <f>IF(AND(J29&lt;&gt;0,I29&lt;=5),VLOOKUP(J29,баллы!A$1:F$65,I29+1),0)</f>
        <v>0</v>
      </c>
      <c r="U29" s="53">
        <f>IF(AND(L29&lt;&gt;0,K29&lt;=5),VLOOKUP(L29,баллы!A$1:F$65,K29+1),0)</f>
        <v>0</v>
      </c>
      <c r="V29" s="54"/>
      <c r="W29" s="54"/>
      <c r="X29" s="54">
        <f t="shared" si="1"/>
        <v>0</v>
      </c>
      <c r="Y29" s="53">
        <f>IF(AND(N29&lt;&gt;0,M29&lt;=5),VLOOKUP(N29,баллы!A$1:F$65,M29+1),0)</f>
        <v>0</v>
      </c>
      <c r="Z29" s="53">
        <f>IF(AND(P29&lt;&gt;0,O29&lt;=5),VLOOKUP(P29,баллы!A$1:F$65,O29+1),0)</f>
        <v>0</v>
      </c>
      <c r="AA29" s="53">
        <f>IF(AND(R29&lt;&gt;0,Q29&lt;=5),VLOOKUP(R29,баллы!A$1:F$65,Q29+1),0)</f>
        <v>0</v>
      </c>
      <c r="AB29" s="55">
        <f t="shared" si="2"/>
        <v>0</v>
      </c>
      <c r="AC29" s="47"/>
      <c r="AD29" s="56"/>
    </row>
    <row r="30" spans="1:46" s="50" customFormat="1" ht="15" x14ac:dyDescent="0.25">
      <c r="A30" s="47"/>
      <c r="B30" s="59" t="s">
        <v>266</v>
      </c>
      <c r="C30" s="59" t="s">
        <v>267</v>
      </c>
      <c r="D30" s="49"/>
      <c r="E30" s="51"/>
      <c r="F30" s="47">
        <f t="shared" si="0"/>
        <v>0</v>
      </c>
      <c r="G30" s="47"/>
      <c r="H30" s="58"/>
      <c r="I30" s="47"/>
      <c r="J30" s="60"/>
      <c r="K30" s="47"/>
      <c r="L30" s="60"/>
      <c r="M30" s="47"/>
      <c r="N30" s="52"/>
      <c r="O30" s="47"/>
      <c r="P30" s="52"/>
      <c r="Q30" s="47"/>
      <c r="R30" s="60"/>
      <c r="S30" s="53">
        <f>IF(AND(H30&lt;&gt;0,G30&lt;=5),VLOOKUP(H30,баллы!A$1:F$65,G30+1),0)</f>
        <v>0</v>
      </c>
      <c r="T30" s="53">
        <f>IF(AND(J30&lt;&gt;0,I30&lt;=5),VLOOKUP(J30,баллы!A$1:F$65,I30+1),0)</f>
        <v>0</v>
      </c>
      <c r="U30" s="53">
        <f>IF(AND(L30&lt;&gt;0,K30&lt;=5),VLOOKUP(L30,баллы!A$1:F$65,K30+1),0)</f>
        <v>0</v>
      </c>
      <c r="V30" s="54"/>
      <c r="W30" s="54"/>
      <c r="X30" s="54">
        <f t="shared" si="1"/>
        <v>0</v>
      </c>
      <c r="Y30" s="53">
        <f>IF(AND(N30&lt;&gt;0,M30&lt;=5),VLOOKUP(N30,баллы!A$1:F$65,M30+1),0)</f>
        <v>0</v>
      </c>
      <c r="Z30" s="53">
        <f>IF(AND(P30&lt;&gt;0,O30&lt;=5),VLOOKUP(P30,баллы!A$1:F$65,O30+1),0)</f>
        <v>0</v>
      </c>
      <c r="AA30" s="53">
        <f>IF(AND(R30&lt;&gt;0,Q30&lt;=5),VLOOKUP(R30,баллы!A$1:F$65,Q30+1),0)</f>
        <v>0</v>
      </c>
      <c r="AB30" s="55">
        <f t="shared" si="2"/>
        <v>0</v>
      </c>
      <c r="AC30" s="47"/>
      <c r="AD30" s="56"/>
    </row>
    <row r="31" spans="1:46" s="50" customFormat="1" ht="12.75" customHeight="1" x14ac:dyDescent="0.25">
      <c r="A31" s="47"/>
      <c r="B31" s="59" t="s">
        <v>273</v>
      </c>
      <c r="C31" s="59" t="s">
        <v>25</v>
      </c>
      <c r="E31" s="51"/>
      <c r="F31" s="47">
        <f t="shared" si="0"/>
        <v>0</v>
      </c>
      <c r="G31" s="47"/>
      <c r="H31" s="58"/>
      <c r="I31" s="47"/>
      <c r="J31" s="60"/>
      <c r="K31" s="47"/>
      <c r="L31" s="60"/>
      <c r="M31" s="47"/>
      <c r="N31" s="52"/>
      <c r="O31" s="47"/>
      <c r="P31" s="52"/>
      <c r="Q31" s="47"/>
      <c r="R31" s="60"/>
      <c r="S31" s="53">
        <f>IF(AND(H31&lt;&gt;0,G31&lt;=5),VLOOKUP(H31,баллы!A$1:F$65,G31+1),0)</f>
        <v>0</v>
      </c>
      <c r="T31" s="53">
        <f>IF(AND(J31&lt;&gt;0,I31&lt;=5),VLOOKUP(J31,баллы!A$1:F$65,I31+1),0)</f>
        <v>0</v>
      </c>
      <c r="U31" s="53">
        <f>IF(AND(L31&lt;&gt;0,K31&lt;=5),VLOOKUP(L31,баллы!A$1:F$65,K31+1),0)</f>
        <v>0</v>
      </c>
      <c r="V31" s="54"/>
      <c r="W31" s="54"/>
      <c r="X31" s="54">
        <f t="shared" si="1"/>
        <v>0</v>
      </c>
      <c r="Y31" s="53">
        <f>IF(AND(N31&lt;&gt;0,M31&lt;=5),VLOOKUP(N31,баллы!A$1:F$65,M31+1),0)</f>
        <v>0</v>
      </c>
      <c r="Z31" s="53">
        <f>IF(AND(P31&lt;&gt;0,O31&lt;=5),VLOOKUP(P31,баллы!A$1:F$65,O31+1),0)</f>
        <v>0</v>
      </c>
      <c r="AA31" s="53">
        <f>IF(AND(R31&lt;&gt;0,Q31&lt;=5),VLOOKUP(R31,баллы!A$1:F$65,Q31+1),0)</f>
        <v>0</v>
      </c>
      <c r="AB31" s="55">
        <f t="shared" si="2"/>
        <v>0</v>
      </c>
      <c r="AC31" s="47"/>
      <c r="AD31" s="56"/>
    </row>
    <row r="32" spans="1:46" s="50" customFormat="1" ht="12.75" customHeight="1" x14ac:dyDescent="0.25">
      <c r="A32" s="47"/>
      <c r="B32" s="59" t="s">
        <v>271</v>
      </c>
      <c r="C32" s="59" t="s">
        <v>25</v>
      </c>
      <c r="E32" s="51"/>
      <c r="F32" s="47">
        <f t="shared" si="0"/>
        <v>0</v>
      </c>
      <c r="G32" s="47"/>
      <c r="H32" s="58"/>
      <c r="I32" s="47"/>
      <c r="J32" s="60"/>
      <c r="K32" s="47"/>
      <c r="L32" s="60"/>
      <c r="M32" s="47"/>
      <c r="N32" s="52"/>
      <c r="O32" s="47"/>
      <c r="P32" s="52"/>
      <c r="Q32" s="47"/>
      <c r="R32" s="60"/>
      <c r="S32" s="53">
        <f>IF(AND(H32&lt;&gt;0,G32&lt;=5),VLOOKUP(H32,баллы!A$1:F$65,G32+1),0)</f>
        <v>0</v>
      </c>
      <c r="T32" s="53">
        <f>IF(AND(J32&lt;&gt;0,I32&lt;=5),VLOOKUP(J32,баллы!A$1:F$65,I32+1),0)</f>
        <v>0</v>
      </c>
      <c r="U32" s="53">
        <f>IF(AND(L32&lt;&gt;0,K32&lt;=5),VLOOKUP(L32,баллы!A$1:F$65,K32+1),0)</f>
        <v>0</v>
      </c>
      <c r="V32" s="54"/>
      <c r="W32" s="54"/>
      <c r="X32" s="54">
        <f t="shared" si="1"/>
        <v>0</v>
      </c>
      <c r="Y32" s="53">
        <f>IF(AND(N32&lt;&gt;0,M32&lt;=5),VLOOKUP(N32,баллы!A$1:F$65,M32+1),0)</f>
        <v>0</v>
      </c>
      <c r="Z32" s="53">
        <f>IF(AND(P32&lt;&gt;0,O32&lt;=5),VLOOKUP(P32,баллы!A$1:F$65,O32+1),0)</f>
        <v>0</v>
      </c>
      <c r="AA32" s="53">
        <f>IF(AND(R32&lt;&gt;0,Q32&lt;=5),VLOOKUP(R32,баллы!A$1:F$65,Q32+1),0)</f>
        <v>0</v>
      </c>
      <c r="AB32" s="55">
        <f t="shared" si="2"/>
        <v>0</v>
      </c>
      <c r="AC32" s="47"/>
      <c r="AD32" s="56"/>
    </row>
    <row r="33" spans="1:46" s="50" customFormat="1" ht="15" x14ac:dyDescent="0.25">
      <c r="A33" s="47"/>
      <c r="B33" s="59" t="s">
        <v>277</v>
      </c>
      <c r="C33" s="59" t="s">
        <v>25</v>
      </c>
      <c r="D33" s="49"/>
      <c r="E33" s="51"/>
      <c r="F33" s="47">
        <f t="shared" si="0"/>
        <v>0</v>
      </c>
      <c r="G33" s="47"/>
      <c r="H33" s="58"/>
      <c r="I33" s="47"/>
      <c r="J33" s="60"/>
      <c r="K33" s="47"/>
      <c r="L33" s="60"/>
      <c r="M33" s="47"/>
      <c r="N33" s="52"/>
      <c r="O33" s="47"/>
      <c r="P33" s="52"/>
      <c r="Q33" s="47"/>
      <c r="R33" s="60"/>
      <c r="S33" s="53">
        <f>IF(AND(H33&lt;&gt;0,G33&lt;=5),VLOOKUP(H33,баллы!A$1:F$65,G33+1),0)</f>
        <v>0</v>
      </c>
      <c r="T33" s="53">
        <f>IF(AND(J33&lt;&gt;0,I33&lt;=5),VLOOKUP(J33,баллы!A$1:F$65,I33+1),0)</f>
        <v>0</v>
      </c>
      <c r="U33" s="53">
        <f>IF(AND(L33&lt;&gt;0,K33&lt;=5),VLOOKUP(L33,баллы!A$1:F$65,K33+1),0)</f>
        <v>0</v>
      </c>
      <c r="V33" s="54"/>
      <c r="W33" s="54"/>
      <c r="X33" s="54">
        <f t="shared" si="1"/>
        <v>0</v>
      </c>
      <c r="Y33" s="53">
        <f>IF(AND(N33&lt;&gt;0,M33&lt;=5),VLOOKUP(N33,баллы!A$1:F$65,M33+1),0)</f>
        <v>0</v>
      </c>
      <c r="Z33" s="53">
        <f>IF(AND(P33&lt;&gt;0,O33&lt;=5),VLOOKUP(P33,баллы!A$1:F$65,O33+1),0)</f>
        <v>0</v>
      </c>
      <c r="AA33" s="53">
        <f>IF(AND(R33&lt;&gt;0,Q33&lt;=5),VLOOKUP(R33,баллы!A$1:F$65,Q33+1),0)</f>
        <v>0</v>
      </c>
      <c r="AB33" s="55">
        <f t="shared" si="2"/>
        <v>0</v>
      </c>
      <c r="AC33" s="47"/>
      <c r="AD33" s="56"/>
    </row>
    <row r="34" spans="1:46" s="50" customFormat="1" ht="15" x14ac:dyDescent="0.25">
      <c r="A34" s="47"/>
      <c r="B34" s="59" t="s">
        <v>264</v>
      </c>
      <c r="C34" s="59" t="s">
        <v>25</v>
      </c>
      <c r="E34" s="51"/>
      <c r="F34" s="47">
        <f t="shared" si="0"/>
        <v>0</v>
      </c>
      <c r="G34" s="47"/>
      <c r="H34" s="58"/>
      <c r="I34" s="47"/>
      <c r="J34" s="52"/>
      <c r="K34" s="47"/>
      <c r="L34" s="52"/>
      <c r="M34" s="47"/>
      <c r="N34" s="52"/>
      <c r="O34" s="47"/>
      <c r="P34" s="52"/>
      <c r="Q34" s="47"/>
      <c r="R34" s="52"/>
      <c r="S34" s="53">
        <f>IF(AND(H34&lt;&gt;0,G34&lt;=5),VLOOKUP(H34,баллы!A$1:F$65,G34+1),0)</f>
        <v>0</v>
      </c>
      <c r="T34" s="53">
        <f>IF(AND(J34&lt;&gt;0,I34&lt;=5),VLOOKUP(J34,баллы!A$1:F$65,I34+1),0)</f>
        <v>0</v>
      </c>
      <c r="U34" s="53">
        <f>IF(AND(L34&lt;&gt;0,K34&lt;=5),VLOOKUP(L34,баллы!A$1:F$65,K34+1),0)</f>
        <v>0</v>
      </c>
      <c r="V34" s="54"/>
      <c r="W34" s="54"/>
      <c r="X34" s="54">
        <f t="shared" si="1"/>
        <v>0</v>
      </c>
      <c r="Y34" s="53">
        <f>IF(AND(N34&lt;&gt;0,M34&lt;=5),VLOOKUP(N34,баллы!A$1:F$65,M34+1),0)</f>
        <v>0</v>
      </c>
      <c r="Z34" s="53">
        <f>IF(AND(P34&lt;&gt;0,O34&lt;=5),VLOOKUP(P34,баллы!A$1:F$65,O34+1),0)</f>
        <v>0</v>
      </c>
      <c r="AA34" s="53">
        <f>IF(AND(R34&lt;&gt;0,Q34&lt;=5),VLOOKUP(R34,баллы!A$1:F$65,Q34+1),0)</f>
        <v>0</v>
      </c>
      <c r="AB34" s="55">
        <f t="shared" si="2"/>
        <v>0</v>
      </c>
      <c r="AC34" s="47"/>
      <c r="AD34" s="56"/>
    </row>
    <row r="35" spans="1:46" s="50" customFormat="1" ht="15" x14ac:dyDescent="0.25">
      <c r="A35" s="47"/>
      <c r="B35" s="50" t="s">
        <v>160</v>
      </c>
      <c r="C35" s="50" t="s">
        <v>25</v>
      </c>
      <c r="D35" s="50">
        <v>1983</v>
      </c>
      <c r="E35" s="51"/>
      <c r="F35" s="47">
        <f t="shared" si="0"/>
        <v>0</v>
      </c>
      <c r="G35" s="47"/>
      <c r="H35" s="58"/>
      <c r="I35" s="47"/>
      <c r="J35" s="52"/>
      <c r="K35" s="47"/>
      <c r="L35" s="52"/>
      <c r="M35" s="47"/>
      <c r="N35" s="52"/>
      <c r="O35" s="47"/>
      <c r="P35" s="52"/>
      <c r="Q35" s="47"/>
      <c r="R35" s="52"/>
      <c r="S35" s="53">
        <f>IF(AND(H35&lt;&gt;0,G35&lt;=5),VLOOKUP(H35,баллы!A$1:F$65,G35+1),0)</f>
        <v>0</v>
      </c>
      <c r="T35" s="53">
        <f>IF(AND(J35&lt;&gt;0,I35&lt;=5),VLOOKUP(J35,баллы!A$1:F$65,I35+1),0)</f>
        <v>0</v>
      </c>
      <c r="U35" s="53">
        <f>IF(AND(L35&lt;&gt;0,K35&lt;=5),VLOOKUP(L35,баллы!A$1:F$65,K35+1),0)</f>
        <v>0</v>
      </c>
      <c r="V35" s="54"/>
      <c r="W35" s="54"/>
      <c r="X35" s="54">
        <f t="shared" si="1"/>
        <v>0</v>
      </c>
      <c r="Y35" s="53">
        <f>IF(AND(N35&lt;&gt;0,M35&lt;=5),VLOOKUP(N35,баллы!A$1:F$65,M35+1),0)</f>
        <v>0</v>
      </c>
      <c r="Z35" s="53">
        <f>IF(AND(P35&lt;&gt;0,O35&lt;=5),VLOOKUP(P35,баллы!A$1:F$65,O35+1),0)</f>
        <v>0</v>
      </c>
      <c r="AA35" s="53">
        <f>IF(AND(R35&lt;&gt;0,Q35&lt;=5),VLOOKUP(R35,баллы!A$1:F$65,Q35+1),0)</f>
        <v>0</v>
      </c>
      <c r="AB35" s="55">
        <f t="shared" si="2"/>
        <v>0</v>
      </c>
      <c r="AC35" s="47"/>
      <c r="AD35" s="56"/>
    </row>
    <row r="36" spans="1:46" s="50" customFormat="1" ht="12.75" customHeight="1" x14ac:dyDescent="0.25">
      <c r="A36" s="47"/>
      <c r="B36" s="50" t="s">
        <v>143</v>
      </c>
      <c r="C36" s="50" t="s">
        <v>29</v>
      </c>
      <c r="D36" s="50">
        <v>1991</v>
      </c>
      <c r="E36" s="51"/>
      <c r="F36" s="47">
        <f t="shared" si="0"/>
        <v>0</v>
      </c>
      <c r="G36" s="47"/>
      <c r="H36" s="58"/>
      <c r="I36" s="47"/>
      <c r="J36" s="52"/>
      <c r="K36" s="47"/>
      <c r="L36" s="52"/>
      <c r="M36" s="47"/>
      <c r="N36" s="52"/>
      <c r="O36" s="47"/>
      <c r="P36" s="52"/>
      <c r="Q36" s="47"/>
      <c r="R36" s="52"/>
      <c r="S36" s="53">
        <f>IF(AND(H36&lt;&gt;0,G36&lt;=5),VLOOKUP(H36,баллы!A$1:F$65,G36+1),0)</f>
        <v>0</v>
      </c>
      <c r="T36" s="53">
        <f>IF(AND(J36&lt;&gt;0,I36&lt;=5),VLOOKUP(J36,баллы!A$1:F$65,I36+1),0)</f>
        <v>0</v>
      </c>
      <c r="U36" s="53">
        <f>IF(AND(L36&lt;&gt;0,K36&lt;=5),VLOOKUP(L36,баллы!A$1:F$65,K36+1),0)</f>
        <v>0</v>
      </c>
      <c r="V36" s="54"/>
      <c r="W36" s="54"/>
      <c r="X36" s="54">
        <f t="shared" si="1"/>
        <v>0</v>
      </c>
      <c r="Y36" s="53">
        <f>IF(AND(N36&lt;&gt;0,M36&lt;=5),VLOOKUP(N36,баллы!A$1:F$65,M36+1),0)</f>
        <v>0</v>
      </c>
      <c r="Z36" s="53">
        <f>IF(AND(P36&lt;&gt;0,O36&lt;=5),VLOOKUP(P36,баллы!A$1:F$65,O36+1),0)</f>
        <v>0</v>
      </c>
      <c r="AA36" s="53">
        <f>IF(AND(R36&lt;&gt;0,Q36&lt;=5),VLOOKUP(R36,баллы!A$1:F$65,Q36+1),0)</f>
        <v>0</v>
      </c>
      <c r="AB36" s="55">
        <f t="shared" si="2"/>
        <v>0</v>
      </c>
      <c r="AC36" s="47"/>
      <c r="AD36" s="56"/>
    </row>
    <row r="37" spans="1:46" s="50" customFormat="1" ht="12.75" customHeight="1" x14ac:dyDescent="0.25">
      <c r="A37" s="47"/>
      <c r="B37" s="50" t="s">
        <v>157</v>
      </c>
      <c r="C37" s="50" t="s">
        <v>155</v>
      </c>
      <c r="D37" s="50">
        <v>1977</v>
      </c>
      <c r="E37" s="51"/>
      <c r="F37" s="47">
        <f t="shared" si="0"/>
        <v>0</v>
      </c>
      <c r="G37" s="47"/>
      <c r="H37" s="58"/>
      <c r="I37" s="47"/>
      <c r="J37" s="52"/>
      <c r="K37" s="47"/>
      <c r="L37" s="52"/>
      <c r="M37" s="47"/>
      <c r="N37" s="52"/>
      <c r="O37" s="47"/>
      <c r="P37" s="52"/>
      <c r="Q37" s="47"/>
      <c r="R37" s="52"/>
      <c r="S37" s="53">
        <f>IF(AND(H37&lt;&gt;0,G37&lt;=5),VLOOKUP(H37,баллы!A$1:F$65,G37+1),0)</f>
        <v>0</v>
      </c>
      <c r="T37" s="53">
        <f>IF(AND(J37&lt;&gt;0,I37&lt;=5),VLOOKUP(J37,баллы!A$1:F$65,I37+1),0)</f>
        <v>0</v>
      </c>
      <c r="U37" s="53">
        <f>IF(AND(L37&lt;&gt;0,K37&lt;=5),VLOOKUP(L37,баллы!A$1:F$65,K37+1),0)</f>
        <v>0</v>
      </c>
      <c r="V37" s="54"/>
      <c r="W37" s="54"/>
      <c r="X37" s="54">
        <f t="shared" si="1"/>
        <v>0</v>
      </c>
      <c r="Y37" s="53">
        <f>IF(AND(N37&lt;&gt;0,M37&lt;=5),VLOOKUP(N37,баллы!A$1:F$65,M37+1),0)</f>
        <v>0</v>
      </c>
      <c r="Z37" s="53">
        <f>IF(AND(P37&lt;&gt;0,O37&lt;=5),VLOOKUP(P37,баллы!A$1:F$65,O37+1),0)</f>
        <v>0</v>
      </c>
      <c r="AA37" s="53">
        <f>IF(AND(R37&lt;&gt;0,Q37&lt;=5),VLOOKUP(R37,баллы!A$1:F$65,Q37+1),0)</f>
        <v>0</v>
      </c>
      <c r="AB37" s="55">
        <f t="shared" si="2"/>
        <v>0</v>
      </c>
      <c r="AC37" s="47"/>
      <c r="AD37" s="56"/>
    </row>
    <row r="38" spans="1:46" s="50" customFormat="1" ht="15" x14ac:dyDescent="0.25">
      <c r="A38" s="47"/>
      <c r="B38" s="50" t="s">
        <v>158</v>
      </c>
      <c r="C38" s="50" t="s">
        <v>27</v>
      </c>
      <c r="D38" s="50">
        <v>2003</v>
      </c>
      <c r="E38" s="51"/>
      <c r="F38" s="47">
        <f t="shared" si="0"/>
        <v>0</v>
      </c>
      <c r="G38" s="47"/>
      <c r="H38" s="58"/>
      <c r="I38" s="47"/>
      <c r="J38" s="60"/>
      <c r="K38" s="47"/>
      <c r="L38" s="60"/>
      <c r="M38" s="47"/>
      <c r="N38" s="60"/>
      <c r="O38" s="47"/>
      <c r="P38" s="52"/>
      <c r="Q38" s="47"/>
      <c r="R38" s="60"/>
      <c r="S38" s="53">
        <f>IF(AND(H38&lt;&gt;0,G38&lt;=5),VLOOKUP(H38,баллы!A$1:F$65,G38+1),0)</f>
        <v>0</v>
      </c>
      <c r="T38" s="53">
        <f>IF(AND(J38&lt;&gt;0,I38&lt;=5),VLOOKUP(J38,баллы!A$1:F$65,I38+1),0)</f>
        <v>0</v>
      </c>
      <c r="U38" s="53">
        <f>IF(AND(L38&lt;&gt;0,K38&lt;=5),VLOOKUP(L38,баллы!A$1:F$65,K38+1),0)</f>
        <v>0</v>
      </c>
      <c r="V38" s="54"/>
      <c r="W38" s="54"/>
      <c r="X38" s="54">
        <f t="shared" si="1"/>
        <v>0</v>
      </c>
      <c r="Y38" s="53">
        <f>IF(AND(N38&lt;&gt;0,M38&lt;=5),VLOOKUP(N38,баллы!A$1:F$65,M38+1),0)</f>
        <v>0</v>
      </c>
      <c r="Z38" s="53">
        <f>IF(AND(P38&lt;&gt;0,O38&lt;=5),VLOOKUP(P38,баллы!A$1:F$65,O38+1),0)</f>
        <v>0</v>
      </c>
      <c r="AA38" s="53">
        <f>IF(AND(R38&lt;&gt;0,Q38&lt;=5),VLOOKUP(R38,баллы!A$1:F$65,Q38+1),0)</f>
        <v>0</v>
      </c>
      <c r="AB38" s="55">
        <f t="shared" si="2"/>
        <v>0</v>
      </c>
      <c r="AC38" s="47"/>
      <c r="AD38" s="56"/>
    </row>
    <row r="39" spans="1:46" s="50" customFormat="1" ht="15" x14ac:dyDescent="0.25">
      <c r="A39" s="47"/>
      <c r="B39" s="50" t="s">
        <v>242</v>
      </c>
      <c r="C39" s="50" t="s">
        <v>25</v>
      </c>
      <c r="E39" s="51"/>
      <c r="F39" s="47">
        <f t="shared" si="0"/>
        <v>0</v>
      </c>
      <c r="G39" s="47"/>
      <c r="H39" s="58"/>
      <c r="I39" s="47"/>
      <c r="J39" s="52"/>
      <c r="K39" s="47"/>
      <c r="L39" s="52"/>
      <c r="M39" s="47"/>
      <c r="N39" s="52"/>
      <c r="O39" s="47"/>
      <c r="P39" s="52"/>
      <c r="Q39" s="47"/>
      <c r="R39" s="60"/>
      <c r="S39" s="53">
        <f>IF(AND(H39&lt;&gt;0,G39&lt;=5),VLOOKUP(H39,баллы!A$1:F$65,G39+1),0)</f>
        <v>0</v>
      </c>
      <c r="T39" s="53">
        <f>IF(AND(J39&lt;&gt;0,I39&lt;=5),VLOOKUP(J39,баллы!A$1:F$65,I39+1),0)</f>
        <v>0</v>
      </c>
      <c r="U39" s="53">
        <f>IF(AND(L39&lt;&gt;0,K39&lt;=5),VLOOKUP(L39,баллы!A$1:F$65,K39+1),0)</f>
        <v>0</v>
      </c>
      <c r="V39" s="54"/>
      <c r="W39" s="54"/>
      <c r="X39" s="54">
        <f t="shared" si="1"/>
        <v>0</v>
      </c>
      <c r="Y39" s="53">
        <f>IF(AND(N39&lt;&gt;0,M39&lt;=5),VLOOKUP(N39,баллы!A$1:F$65,M39+1),0)</f>
        <v>0</v>
      </c>
      <c r="Z39" s="53">
        <f>IF(AND(P39&lt;&gt;0,O39&lt;=5),VLOOKUP(P39,баллы!A$1:F$65,O39+1),0)</f>
        <v>0</v>
      </c>
      <c r="AA39" s="53">
        <f>IF(AND(R39&lt;&gt;0,Q39&lt;=5),VLOOKUP(R39,баллы!A$1:F$65,Q39+1),0)</f>
        <v>0</v>
      </c>
      <c r="AB39" s="55">
        <f t="shared" si="2"/>
        <v>0</v>
      </c>
      <c r="AC39" s="47"/>
      <c r="AD39" s="56"/>
    </row>
    <row r="40" spans="1:46" s="50" customFormat="1" ht="15" x14ac:dyDescent="0.25">
      <c r="A40" s="47"/>
      <c r="B40" s="50" t="s">
        <v>15</v>
      </c>
      <c r="C40" s="50" t="s">
        <v>27</v>
      </c>
      <c r="D40" s="50">
        <v>1967</v>
      </c>
      <c r="E40" s="51"/>
      <c r="F40" s="47">
        <f t="shared" si="0"/>
        <v>0</v>
      </c>
      <c r="G40" s="47"/>
      <c r="H40" s="58"/>
      <c r="I40" s="47"/>
      <c r="J40" s="52"/>
      <c r="K40" s="47"/>
      <c r="L40" s="52"/>
      <c r="M40" s="47"/>
      <c r="N40" s="52"/>
      <c r="O40" s="47"/>
      <c r="P40" s="52"/>
      <c r="Q40" s="47"/>
      <c r="R40" s="52"/>
      <c r="S40" s="53">
        <f>IF(AND(H40&lt;&gt;0,G40&lt;=5),VLOOKUP(H40,баллы!A$1:F$65,G40+1),0)</f>
        <v>0</v>
      </c>
      <c r="T40" s="53">
        <f>IF(AND(J40&lt;&gt;0,I40&lt;=5),VLOOKUP(J40,баллы!A$1:F$65,I40+1),0)</f>
        <v>0</v>
      </c>
      <c r="U40" s="53">
        <f>IF(AND(L40&lt;&gt;0,K40&lt;=5),VLOOKUP(L40,баллы!A$1:F$65,K40+1),0)</f>
        <v>0</v>
      </c>
      <c r="V40" s="54"/>
      <c r="W40" s="54"/>
      <c r="X40" s="54">
        <f t="shared" si="1"/>
        <v>0</v>
      </c>
      <c r="Y40" s="53">
        <f>IF(AND(N40&lt;&gt;0,M40&lt;=5),VLOOKUP(N40,баллы!A$1:F$65,M40+1),0)</f>
        <v>0</v>
      </c>
      <c r="Z40" s="53">
        <f>IF(AND(P40&lt;&gt;0,O40&lt;=5),VLOOKUP(P40,баллы!A$1:F$65,O40+1),0)</f>
        <v>0</v>
      </c>
      <c r="AA40" s="53">
        <f>IF(AND(R40&lt;&gt;0,Q40&lt;=5),VLOOKUP(R40,баллы!A$1:F$65,Q40+1),0)</f>
        <v>0</v>
      </c>
      <c r="AB40" s="55">
        <f t="shared" si="2"/>
        <v>0</v>
      </c>
      <c r="AC40" s="47"/>
      <c r="AD40" s="56"/>
    </row>
    <row r="41" spans="1:46" s="50" customFormat="1" ht="15" x14ac:dyDescent="0.25">
      <c r="A41" s="47"/>
      <c r="B41" s="50" t="s">
        <v>17</v>
      </c>
      <c r="C41" s="50" t="s">
        <v>27</v>
      </c>
      <c r="D41" s="50">
        <v>1996</v>
      </c>
      <c r="E41" s="51"/>
      <c r="F41" s="47">
        <f t="shared" si="0"/>
        <v>0</v>
      </c>
      <c r="G41" s="47"/>
      <c r="H41" s="58"/>
      <c r="I41" s="47"/>
      <c r="J41" s="52"/>
      <c r="K41" s="47"/>
      <c r="L41" s="52"/>
      <c r="M41" s="47"/>
      <c r="N41" s="52"/>
      <c r="O41" s="47"/>
      <c r="P41" s="52"/>
      <c r="Q41" s="47"/>
      <c r="R41" s="52"/>
      <c r="S41" s="53">
        <f>IF(AND(H41&lt;&gt;0,G41&lt;=5),VLOOKUP(H41,баллы!A$1:F$65,G41+1),0)</f>
        <v>0</v>
      </c>
      <c r="T41" s="53">
        <f>IF(AND(J41&lt;&gt;0,I41&lt;=5),VLOOKUP(J41,баллы!A$1:F$65,I41+1),0)</f>
        <v>0</v>
      </c>
      <c r="U41" s="53">
        <f>IF(AND(L41&lt;&gt;0,K41&lt;=5),VLOOKUP(L41,баллы!A$1:F$65,K41+1),0)</f>
        <v>0</v>
      </c>
      <c r="V41" s="54"/>
      <c r="W41" s="54"/>
      <c r="X41" s="54">
        <f t="shared" si="1"/>
        <v>0</v>
      </c>
      <c r="Y41" s="53">
        <f>IF(AND(N41&lt;&gt;0,M41&lt;=5),VLOOKUP(N41,баллы!A$1:F$65,M41+1),0)</f>
        <v>0</v>
      </c>
      <c r="Z41" s="53">
        <f>IF(AND(P41&lt;&gt;0,O41&lt;=5),VLOOKUP(P41,баллы!A$1:F$65,O41+1),0)</f>
        <v>0</v>
      </c>
      <c r="AA41" s="53">
        <f>IF(AND(R41&lt;&gt;0,Q41&lt;=5),VLOOKUP(R41,баллы!A$1:F$65,Q41+1),0)</f>
        <v>0</v>
      </c>
      <c r="AB41" s="55">
        <f t="shared" si="2"/>
        <v>0</v>
      </c>
      <c r="AC41" s="47"/>
      <c r="AD41" s="56"/>
    </row>
    <row r="42" spans="1:46" s="50" customFormat="1" ht="12.75" customHeight="1" x14ac:dyDescent="0.25">
      <c r="A42" s="47"/>
      <c r="B42" s="50" t="s">
        <v>179</v>
      </c>
      <c r="C42" s="50" t="s">
        <v>25</v>
      </c>
      <c r="D42" s="50">
        <v>1977</v>
      </c>
      <c r="E42" s="51"/>
      <c r="F42" s="47">
        <f t="shared" si="0"/>
        <v>0</v>
      </c>
      <c r="G42" s="47"/>
      <c r="H42" s="58"/>
      <c r="I42" s="47"/>
      <c r="J42" s="52"/>
      <c r="K42" s="47"/>
      <c r="L42" s="52"/>
      <c r="M42" s="47"/>
      <c r="N42" s="52"/>
      <c r="O42" s="47"/>
      <c r="P42" s="52"/>
      <c r="Q42" s="47"/>
      <c r="R42" s="52"/>
      <c r="S42" s="53">
        <f>IF(AND(H42&lt;&gt;0,G42&lt;=5),VLOOKUP(H42,баллы!A$1:F$65,G42+1),0)</f>
        <v>0</v>
      </c>
      <c r="T42" s="53">
        <f>IF(AND(J42&lt;&gt;0,I42&lt;=5),VLOOKUP(J42,баллы!A$1:F$65,I42+1),0)</f>
        <v>0</v>
      </c>
      <c r="U42" s="53">
        <f>IF(AND(L42&lt;&gt;0,K42&lt;=5),VLOOKUP(L42,баллы!A$1:F$65,K42+1),0)</f>
        <v>0</v>
      </c>
      <c r="V42" s="54"/>
      <c r="W42" s="54"/>
      <c r="X42" s="54">
        <f t="shared" si="1"/>
        <v>0</v>
      </c>
      <c r="Y42" s="53">
        <f>IF(AND(N42&lt;&gt;0,M42&lt;=5),VLOOKUP(N42,баллы!A$1:F$65,M42+1),0)</f>
        <v>0</v>
      </c>
      <c r="Z42" s="53">
        <f>IF(AND(P42&lt;&gt;0,O42&lt;=5),VLOOKUP(P42,баллы!A$1:F$65,O42+1),0)</f>
        <v>0</v>
      </c>
      <c r="AA42" s="53">
        <f>IF(AND(R42&lt;&gt;0,Q42&lt;=5),VLOOKUP(R42,баллы!A$1:F$65,Q42+1),0)</f>
        <v>0</v>
      </c>
      <c r="AB42" s="55">
        <f t="shared" si="2"/>
        <v>0</v>
      </c>
      <c r="AC42" s="47"/>
      <c r="AD42" s="56"/>
    </row>
    <row r="43" spans="1:46" s="50" customFormat="1" ht="15" x14ac:dyDescent="0.25">
      <c r="A43" s="47"/>
      <c r="B43" s="50" t="s">
        <v>134</v>
      </c>
      <c r="C43" s="50" t="s">
        <v>25</v>
      </c>
      <c r="D43" s="50">
        <v>1968</v>
      </c>
      <c r="E43" s="51"/>
      <c r="F43" s="47">
        <f t="shared" si="0"/>
        <v>0</v>
      </c>
      <c r="G43" s="47"/>
      <c r="H43" s="58"/>
      <c r="I43" s="47"/>
      <c r="J43" s="60"/>
      <c r="K43" s="47"/>
      <c r="L43" s="60"/>
      <c r="M43" s="47"/>
      <c r="N43" s="52"/>
      <c r="O43" s="47"/>
      <c r="P43" s="52"/>
      <c r="Q43" s="47"/>
      <c r="R43" s="60"/>
      <c r="S43" s="53">
        <f>IF(AND(H43&lt;&gt;0,G43&lt;=5),VLOOKUP(H43,баллы!A$1:F$65,G43+1),0)</f>
        <v>0</v>
      </c>
      <c r="T43" s="53">
        <f>IF(AND(J43&lt;&gt;0,I43&lt;=5),VLOOKUP(J43,баллы!A$1:F$65,I43+1),0)</f>
        <v>0</v>
      </c>
      <c r="U43" s="53">
        <f>IF(AND(L43&lt;&gt;0,K43&lt;=5),VLOOKUP(L43,баллы!A$1:F$65,K43+1),0)</f>
        <v>0</v>
      </c>
      <c r="V43" s="54"/>
      <c r="W43" s="54"/>
      <c r="X43" s="54">
        <f t="shared" si="1"/>
        <v>0</v>
      </c>
      <c r="Y43" s="53">
        <f>IF(AND(N43&lt;&gt;0,M43&lt;=5),VLOOKUP(N43,баллы!A$1:F$65,M43+1),0)</f>
        <v>0</v>
      </c>
      <c r="Z43" s="53">
        <f>IF(AND(P43&lt;&gt;0,O43&lt;=5),VLOOKUP(P43,баллы!A$1:F$65,O43+1),0)</f>
        <v>0</v>
      </c>
      <c r="AA43" s="53">
        <f>IF(AND(R43&lt;&gt;0,Q43&lt;=5),VLOOKUP(R43,баллы!A$1:F$65,Q43+1),0)</f>
        <v>0</v>
      </c>
      <c r="AB43" s="55">
        <f t="shared" si="2"/>
        <v>0</v>
      </c>
      <c r="AC43" s="47"/>
      <c r="AD43" s="56"/>
    </row>
    <row r="44" spans="1:46" s="50" customFormat="1" ht="15" x14ac:dyDescent="0.25">
      <c r="A44" s="47"/>
      <c r="B44" s="49" t="s">
        <v>133</v>
      </c>
      <c r="C44" s="49" t="s">
        <v>25</v>
      </c>
      <c r="D44" s="50">
        <v>1990</v>
      </c>
      <c r="E44" s="51"/>
      <c r="F44" s="47">
        <f t="shared" si="0"/>
        <v>0</v>
      </c>
      <c r="G44" s="47"/>
      <c r="H44" s="58"/>
      <c r="I44" s="47"/>
      <c r="J44" s="52"/>
      <c r="K44" s="47"/>
      <c r="L44" s="52"/>
      <c r="M44" s="47"/>
      <c r="N44" s="52"/>
      <c r="O44" s="47"/>
      <c r="P44" s="52"/>
      <c r="Q44" s="47"/>
      <c r="R44" s="52"/>
      <c r="S44" s="53">
        <f>IF(AND(H44&lt;&gt;0,G44&lt;=5),VLOOKUP(H44,баллы!A$1:F$65,G44+1),0)</f>
        <v>0</v>
      </c>
      <c r="T44" s="53">
        <f>IF(AND(J44&lt;&gt;0,I44&lt;=5),VLOOKUP(J44,баллы!A$1:F$65,I44+1),0)</f>
        <v>0</v>
      </c>
      <c r="U44" s="53">
        <f>IF(AND(L44&lt;&gt;0,K44&lt;=5),VLOOKUP(L44,баллы!A$1:F$65,K44+1),0)</f>
        <v>0</v>
      </c>
      <c r="V44" s="54"/>
      <c r="W44" s="54"/>
      <c r="X44" s="54">
        <f t="shared" si="1"/>
        <v>0</v>
      </c>
      <c r="Y44" s="53">
        <f>IF(AND(N44&lt;&gt;0,M44&lt;=5),VLOOKUP(N44,баллы!A$1:F$65,M44+1),0)</f>
        <v>0</v>
      </c>
      <c r="Z44" s="53">
        <f>IF(AND(P44&lt;&gt;0,O44&lt;=5),VLOOKUP(P44,баллы!A$1:F$65,O44+1),0)</f>
        <v>0</v>
      </c>
      <c r="AA44" s="53">
        <f>IF(AND(R44&lt;&gt;0,Q44&lt;=5),VLOOKUP(R44,баллы!A$1:F$65,Q44+1),0)</f>
        <v>0</v>
      </c>
      <c r="AB44" s="55">
        <f t="shared" si="2"/>
        <v>0</v>
      </c>
      <c r="AC44" s="47"/>
      <c r="AD44" s="56"/>
    </row>
    <row r="45" spans="1:46" s="50" customFormat="1" ht="15" x14ac:dyDescent="0.25">
      <c r="A45" s="47"/>
      <c r="B45" s="49" t="s">
        <v>168</v>
      </c>
      <c r="C45" s="49" t="s">
        <v>211</v>
      </c>
      <c r="D45" s="50">
        <v>1983</v>
      </c>
      <c r="E45" s="51"/>
      <c r="F45" s="47">
        <f t="shared" si="0"/>
        <v>0</v>
      </c>
      <c r="G45" s="47"/>
      <c r="H45" s="58"/>
      <c r="I45" s="47"/>
      <c r="J45" s="52"/>
      <c r="K45" s="47"/>
      <c r="L45" s="52"/>
      <c r="M45" s="47"/>
      <c r="N45" s="52"/>
      <c r="O45" s="47"/>
      <c r="P45" s="52"/>
      <c r="Q45" s="47"/>
      <c r="R45" s="52"/>
      <c r="S45" s="53">
        <f>IF(AND(H45&lt;&gt;0,G45&lt;=5),VLOOKUP(H45,баллы!A$1:F$65,G45+1),0)</f>
        <v>0</v>
      </c>
      <c r="T45" s="53">
        <f>IF(AND(J45&lt;&gt;0,I45&lt;=5),VLOOKUP(J45,баллы!A$1:F$65,I45+1),0)</f>
        <v>0</v>
      </c>
      <c r="U45" s="53">
        <f>IF(AND(L45&lt;&gt;0,K45&lt;=5),VLOOKUP(L45,баллы!A$1:F$65,K45+1),0)</f>
        <v>0</v>
      </c>
      <c r="V45" s="54"/>
      <c r="W45" s="54"/>
      <c r="X45" s="54">
        <f t="shared" si="1"/>
        <v>0</v>
      </c>
      <c r="Y45" s="53">
        <f>IF(AND(N45&lt;&gt;0,M45&lt;=5),VLOOKUP(N45,баллы!A$1:F$65,M45+1),0)</f>
        <v>0</v>
      </c>
      <c r="Z45" s="53">
        <f>IF(AND(P45&lt;&gt;0,O45&lt;=5),VLOOKUP(P45,баллы!A$1:F$65,O45+1),0)</f>
        <v>0</v>
      </c>
      <c r="AA45" s="53">
        <f>IF(AND(R45&lt;&gt;0,Q45&lt;=5),VLOOKUP(R45,баллы!A$1:F$65,Q45+1),0)</f>
        <v>0</v>
      </c>
      <c r="AB45" s="55">
        <f t="shared" si="2"/>
        <v>0</v>
      </c>
      <c r="AC45" s="47"/>
      <c r="AD45" s="56"/>
    </row>
    <row r="46" spans="1:46" s="50" customFormat="1" ht="12.75" customHeight="1" x14ac:dyDescent="0.25">
      <c r="A46" s="47"/>
      <c r="B46" s="50" t="s">
        <v>73</v>
      </c>
      <c r="C46" s="50" t="s">
        <v>25</v>
      </c>
      <c r="D46" s="50">
        <v>1973</v>
      </c>
      <c r="E46" s="51"/>
      <c r="F46" s="47">
        <f t="shared" si="0"/>
        <v>0</v>
      </c>
      <c r="G46" s="47"/>
      <c r="H46" s="58"/>
      <c r="I46" s="47"/>
      <c r="J46" s="52"/>
      <c r="K46" s="47"/>
      <c r="L46" s="52"/>
      <c r="M46" s="47"/>
      <c r="N46" s="52"/>
      <c r="O46" s="47"/>
      <c r="P46" s="52"/>
      <c r="Q46" s="47"/>
      <c r="R46" s="52"/>
      <c r="S46" s="53">
        <f>IF(AND(H46&lt;&gt;0,G46&lt;=5),VLOOKUP(H46,баллы!A$1:F$65,G46+1),0)</f>
        <v>0</v>
      </c>
      <c r="T46" s="53">
        <f>IF(AND(J46&lt;&gt;0,I46&lt;=5),VLOOKUP(J46,баллы!A$1:F$65,I46+1),0)</f>
        <v>0</v>
      </c>
      <c r="U46" s="53">
        <f>IF(AND(L46&lt;&gt;0,K46&lt;=5),VLOOKUP(L46,баллы!A$1:F$65,K46+1),0)</f>
        <v>0</v>
      </c>
      <c r="V46" s="54"/>
      <c r="W46" s="54"/>
      <c r="X46" s="54">
        <f t="shared" si="1"/>
        <v>0</v>
      </c>
      <c r="Y46" s="53">
        <f>IF(AND(N46&lt;&gt;0,M46&lt;=5),VLOOKUP(N46,баллы!A$1:F$65,M46+1),0)</f>
        <v>0</v>
      </c>
      <c r="Z46" s="53">
        <f>IF(AND(P46&lt;&gt;0,O46&lt;=5),VLOOKUP(P46,баллы!A$1:F$65,O46+1),0)</f>
        <v>0</v>
      </c>
      <c r="AA46" s="53">
        <f>IF(AND(R46&lt;&gt;0,Q46&lt;=5),VLOOKUP(R46,баллы!A$1:F$65,Q46+1),0)</f>
        <v>0</v>
      </c>
      <c r="AB46" s="55">
        <f t="shared" si="2"/>
        <v>0</v>
      </c>
      <c r="AC46" s="47"/>
      <c r="AD46" s="56"/>
    </row>
    <row r="47" spans="1:46" s="21" customFormat="1" ht="15" x14ac:dyDescent="0.25">
      <c r="A47" s="47"/>
      <c r="B47" s="49" t="s">
        <v>202</v>
      </c>
      <c r="C47" s="49" t="s">
        <v>26</v>
      </c>
      <c r="D47" s="50">
        <v>1983</v>
      </c>
      <c r="E47" s="51"/>
      <c r="F47" s="47">
        <f t="shared" si="0"/>
        <v>0</v>
      </c>
      <c r="G47" s="47"/>
      <c r="H47" s="58"/>
      <c r="I47" s="47"/>
      <c r="J47" s="52"/>
      <c r="K47" s="47"/>
      <c r="L47" s="52"/>
      <c r="M47" s="47"/>
      <c r="N47" s="52"/>
      <c r="O47" s="47"/>
      <c r="P47" s="52"/>
      <c r="Q47" s="47"/>
      <c r="R47" s="52"/>
      <c r="S47" s="53">
        <f>IF(AND(H47&lt;&gt;0,G47&lt;=5),VLOOKUP(H47,баллы!A$1:F$65,G47+1),0)</f>
        <v>0</v>
      </c>
      <c r="T47" s="53">
        <f>IF(AND(J47&lt;&gt;0,I47&lt;=5),VLOOKUP(J47,баллы!A$1:F$65,I47+1),0)</f>
        <v>0</v>
      </c>
      <c r="U47" s="53">
        <f>IF(AND(L47&lt;&gt;0,K47&lt;=5),VLOOKUP(L47,баллы!A$1:F$65,K47+1),0)</f>
        <v>0</v>
      </c>
      <c r="V47" s="54"/>
      <c r="W47" s="54"/>
      <c r="X47" s="54">
        <f t="shared" si="1"/>
        <v>0</v>
      </c>
      <c r="Y47" s="53">
        <f>IF(AND(N47&lt;&gt;0,M47&lt;=5),VLOOKUP(N47,баллы!A$1:F$65,M47+1),0)</f>
        <v>0</v>
      </c>
      <c r="Z47" s="53">
        <f>IF(AND(P47&lt;&gt;0,O47&lt;=5),VLOOKUP(P47,баллы!A$1:F$65,O47+1),0)</f>
        <v>0</v>
      </c>
      <c r="AA47" s="53">
        <f>IF(AND(R47&lt;&gt;0,Q47&lt;=5),VLOOKUP(R47,баллы!A$1:F$65,Q47+1),0)</f>
        <v>0</v>
      </c>
      <c r="AB47" s="55">
        <f t="shared" si="2"/>
        <v>0</v>
      </c>
      <c r="AC47" s="47"/>
      <c r="AD47" s="56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</row>
    <row r="48" spans="1:46" s="50" customFormat="1" ht="15" x14ac:dyDescent="0.25">
      <c r="A48" s="47"/>
      <c r="B48" s="49" t="s">
        <v>235</v>
      </c>
      <c r="C48" s="49" t="s">
        <v>25</v>
      </c>
      <c r="D48" s="50">
        <v>1994</v>
      </c>
      <c r="E48" s="51"/>
      <c r="F48" s="47">
        <f t="shared" ref="F48:F52" si="3">COUNTA(H48,J48,L48,N48,P48,R48)</f>
        <v>0</v>
      </c>
      <c r="G48" s="47"/>
      <c r="H48" s="58"/>
      <c r="I48" s="47"/>
      <c r="J48" s="52"/>
      <c r="K48" s="47"/>
      <c r="L48" s="52"/>
      <c r="M48" s="47"/>
      <c r="N48" s="52"/>
      <c r="O48" s="47"/>
      <c r="P48" s="52"/>
      <c r="Q48" s="47"/>
      <c r="R48" s="52"/>
      <c r="S48" s="53">
        <f>IF(AND(H48&lt;&gt;0,G48&lt;=5),VLOOKUP(H48,баллы!A$1:F$65,G48+1),0)</f>
        <v>0</v>
      </c>
      <c r="T48" s="53">
        <f>IF(AND(J48&lt;&gt;0,I48&lt;=5),VLOOKUP(J48,баллы!A$1:F$65,I48+1),0)</f>
        <v>0</v>
      </c>
      <c r="U48" s="53">
        <f>IF(AND(L48&lt;&gt;0,K48&lt;=5),VLOOKUP(L48,баллы!A$1:F$65,K48+1),0)</f>
        <v>0</v>
      </c>
      <c r="V48" s="54"/>
      <c r="W48" s="54"/>
      <c r="X48" s="54">
        <f t="shared" ref="X48:X66" si="4">ABS(W48-V48)*5</f>
        <v>0</v>
      </c>
      <c r="Y48" s="53">
        <f>IF(AND(N48&lt;&gt;0,M48&lt;=5),VLOOKUP(N48,баллы!A$1:F$65,M48+1),0)</f>
        <v>0</v>
      </c>
      <c r="Z48" s="53">
        <f>IF(AND(P48&lt;&gt;0,O48&lt;=5),VLOOKUP(P48,баллы!A$1:F$65,O48+1),0)</f>
        <v>0</v>
      </c>
      <c r="AA48" s="53">
        <f>IF(AND(R48&lt;&gt;0,Q48&lt;=5),VLOOKUP(R48,баллы!A$1:F$65,Q48+1),0)</f>
        <v>0</v>
      </c>
      <c r="AB48" s="55">
        <f t="shared" ref="AB48:AB66" si="5">S48+T48+U48+X48+Y48+Z48+AA48</f>
        <v>0</v>
      </c>
      <c r="AC48" s="47"/>
      <c r="AD48" s="56"/>
    </row>
    <row r="49" spans="1:30" s="50" customFormat="1" ht="15" x14ac:dyDescent="0.25">
      <c r="A49" s="47"/>
      <c r="B49" s="50" t="s">
        <v>122</v>
      </c>
      <c r="C49" s="50" t="s">
        <v>25</v>
      </c>
      <c r="D49" s="50">
        <v>1983</v>
      </c>
      <c r="E49" s="51"/>
      <c r="F49" s="47">
        <f t="shared" si="3"/>
        <v>0</v>
      </c>
      <c r="G49" s="47"/>
      <c r="H49" s="58"/>
      <c r="I49" s="47"/>
      <c r="J49" s="52"/>
      <c r="K49" s="47"/>
      <c r="L49" s="52"/>
      <c r="M49" s="47"/>
      <c r="N49" s="52"/>
      <c r="O49" s="47"/>
      <c r="P49" s="52"/>
      <c r="Q49" s="47"/>
      <c r="R49" s="52"/>
      <c r="S49" s="53">
        <f>IF(AND(H49&lt;&gt;0,G49&lt;=5),VLOOKUP(H49,баллы!A$1:F$65,G49+1),0)</f>
        <v>0</v>
      </c>
      <c r="T49" s="53">
        <f>IF(AND(J49&lt;&gt;0,I49&lt;=5),VLOOKUP(J49,баллы!A$1:F$65,I49+1),0)</f>
        <v>0</v>
      </c>
      <c r="U49" s="53">
        <f>IF(AND(L49&lt;&gt;0,K49&lt;=5),VLOOKUP(L49,баллы!A$1:F$65,K49+1),0)</f>
        <v>0</v>
      </c>
      <c r="V49" s="54"/>
      <c r="W49" s="54"/>
      <c r="X49" s="54">
        <f t="shared" si="4"/>
        <v>0</v>
      </c>
      <c r="Y49" s="53">
        <f>IF(AND(N49&lt;&gt;0,M49&lt;=5),VLOOKUP(N49,баллы!A$1:F$65,M49+1),0)</f>
        <v>0</v>
      </c>
      <c r="Z49" s="53">
        <f>IF(AND(P49&lt;&gt;0,O49&lt;=5),VLOOKUP(P49,баллы!A$1:F$65,O49+1),0)</f>
        <v>0</v>
      </c>
      <c r="AA49" s="53">
        <f>IF(AND(R49&lt;&gt;0,Q49&lt;=5),VLOOKUP(R49,баллы!A$1:F$65,Q49+1),0)</f>
        <v>0</v>
      </c>
      <c r="AB49" s="55">
        <f t="shared" si="5"/>
        <v>0</v>
      </c>
      <c r="AC49" s="47"/>
      <c r="AD49" s="56"/>
    </row>
    <row r="50" spans="1:30" s="50" customFormat="1" ht="15" x14ac:dyDescent="0.25">
      <c r="A50" s="47"/>
      <c r="B50" s="50" t="s">
        <v>169</v>
      </c>
      <c r="C50" s="50" t="s">
        <v>25</v>
      </c>
      <c r="D50" s="50">
        <v>1979</v>
      </c>
      <c r="E50" s="51"/>
      <c r="F50" s="47">
        <f t="shared" si="3"/>
        <v>0</v>
      </c>
      <c r="G50" s="47"/>
      <c r="H50" s="58"/>
      <c r="I50" s="47"/>
      <c r="J50" s="52"/>
      <c r="K50" s="47"/>
      <c r="L50" s="52"/>
      <c r="M50" s="47"/>
      <c r="N50" s="52"/>
      <c r="O50" s="47"/>
      <c r="P50" s="52"/>
      <c r="Q50" s="47"/>
      <c r="R50" s="52"/>
      <c r="S50" s="53">
        <f>IF(AND(H50&lt;&gt;0,G50&lt;=5),VLOOKUP(H50,баллы!A$1:F$65,G50+1),0)</f>
        <v>0</v>
      </c>
      <c r="T50" s="53">
        <f>IF(AND(J50&lt;&gt;0,I50&lt;=5),VLOOKUP(J50,баллы!A$1:F$65,I50+1),0)</f>
        <v>0</v>
      </c>
      <c r="U50" s="53">
        <f>IF(AND(L50&lt;&gt;0,K50&lt;=5),VLOOKUP(L50,баллы!A$1:F$65,K50+1),0)</f>
        <v>0</v>
      </c>
      <c r="V50" s="54"/>
      <c r="W50" s="54"/>
      <c r="X50" s="54">
        <f t="shared" si="4"/>
        <v>0</v>
      </c>
      <c r="Y50" s="53">
        <f>IF(AND(N50&lt;&gt;0,M50&lt;=5),VLOOKUP(N50,баллы!A$1:F$65,M50+1),0)</f>
        <v>0</v>
      </c>
      <c r="Z50" s="53">
        <f>IF(AND(P50&lt;&gt;0,O50&lt;=5),VLOOKUP(P50,баллы!A$1:F$65,O50+1),0)</f>
        <v>0</v>
      </c>
      <c r="AA50" s="53">
        <f>IF(AND(R50&lt;&gt;0,Q50&lt;=5),VLOOKUP(R50,баллы!A$1:F$65,Q50+1),0)</f>
        <v>0</v>
      </c>
      <c r="AB50" s="55">
        <f t="shared" si="5"/>
        <v>0</v>
      </c>
      <c r="AC50" s="47"/>
      <c r="AD50" s="56"/>
    </row>
    <row r="51" spans="1:30" s="50" customFormat="1" ht="15" x14ac:dyDescent="0.25">
      <c r="A51" s="47"/>
      <c r="B51" s="50" t="s">
        <v>101</v>
      </c>
      <c r="C51" s="50" t="s">
        <v>25</v>
      </c>
      <c r="D51" s="50">
        <v>1986</v>
      </c>
      <c r="E51" s="51"/>
      <c r="F51" s="47">
        <f t="shared" si="3"/>
        <v>0</v>
      </c>
      <c r="G51" s="47"/>
      <c r="H51" s="58"/>
      <c r="I51" s="47"/>
      <c r="J51" s="60"/>
      <c r="K51" s="47"/>
      <c r="L51" s="60"/>
      <c r="M51" s="47"/>
      <c r="N51" s="52"/>
      <c r="O51" s="47"/>
      <c r="P51" s="52"/>
      <c r="Q51" s="47"/>
      <c r="R51" s="60"/>
      <c r="S51" s="53">
        <f>IF(AND(H51&lt;&gt;0,G51&lt;=5),VLOOKUP(H51,баллы!A$1:F$65,G51+1),0)</f>
        <v>0</v>
      </c>
      <c r="T51" s="53">
        <f>IF(AND(J51&lt;&gt;0,I51&lt;=5),VLOOKUP(J51,баллы!A$1:F$65,I51+1),0)</f>
        <v>0</v>
      </c>
      <c r="U51" s="53">
        <f>IF(AND(L51&lt;&gt;0,K51&lt;=5),VLOOKUP(L51,баллы!A$1:F$65,K51+1),0)</f>
        <v>0</v>
      </c>
      <c r="V51" s="54"/>
      <c r="W51" s="54"/>
      <c r="X51" s="54">
        <f t="shared" si="4"/>
        <v>0</v>
      </c>
      <c r="Y51" s="53">
        <f>IF(AND(N51&lt;&gt;0,M51&lt;=5),VLOOKUP(N51,баллы!A$1:F$65,M51+1),0)</f>
        <v>0</v>
      </c>
      <c r="Z51" s="53">
        <f>IF(AND(P51&lt;&gt;0,O51&lt;=5),VLOOKUP(P51,баллы!A$1:F$65,O51+1),0)</f>
        <v>0</v>
      </c>
      <c r="AA51" s="53">
        <f>IF(AND(R51&lt;&gt;0,Q51&lt;=5),VLOOKUP(R51,баллы!A$1:F$65,Q51+1),0)</f>
        <v>0</v>
      </c>
      <c r="AB51" s="55">
        <f t="shared" si="5"/>
        <v>0</v>
      </c>
      <c r="AC51" s="47"/>
      <c r="AD51" s="56"/>
    </row>
    <row r="52" spans="1:30" s="50" customFormat="1" ht="15" x14ac:dyDescent="0.25">
      <c r="A52" s="47"/>
      <c r="B52" s="50" t="s">
        <v>87</v>
      </c>
      <c r="C52" s="50" t="s">
        <v>88</v>
      </c>
      <c r="D52" s="50">
        <v>1966</v>
      </c>
      <c r="E52" s="51"/>
      <c r="F52" s="47">
        <f t="shared" si="3"/>
        <v>0</v>
      </c>
      <c r="G52" s="47"/>
      <c r="H52" s="58"/>
      <c r="I52" s="47"/>
      <c r="J52" s="52"/>
      <c r="K52" s="47"/>
      <c r="L52" s="52"/>
      <c r="M52" s="47"/>
      <c r="N52" s="52"/>
      <c r="O52" s="47"/>
      <c r="P52" s="52"/>
      <c r="Q52" s="47"/>
      <c r="R52" s="52"/>
      <c r="S52" s="53">
        <f>IF(AND(H52&lt;&gt;0,G52&lt;=5),VLOOKUP(H52,баллы!A$1:F$65,G52+1),0)</f>
        <v>0</v>
      </c>
      <c r="T52" s="53">
        <f>IF(AND(J52&lt;&gt;0,I52&lt;=5),VLOOKUP(J52,баллы!A$1:F$65,I52+1),0)</f>
        <v>0</v>
      </c>
      <c r="U52" s="53">
        <f>IF(AND(L52&lt;&gt;0,K52&lt;=5),VLOOKUP(L52,баллы!A$1:F$65,K52+1),0)</f>
        <v>0</v>
      </c>
      <c r="V52" s="54"/>
      <c r="W52" s="54"/>
      <c r="X52" s="54">
        <f t="shared" si="4"/>
        <v>0</v>
      </c>
      <c r="Y52" s="53">
        <f>IF(AND(N52&lt;&gt;0,M52&lt;=5),VLOOKUP(N52,баллы!A$1:F$65,M52+1),0)</f>
        <v>0</v>
      </c>
      <c r="Z52" s="53">
        <f>IF(AND(P52&lt;&gt;0,O52&lt;=5),VLOOKUP(P52,баллы!A$1:F$65,O52+1),0)</f>
        <v>0</v>
      </c>
      <c r="AA52" s="53">
        <f>IF(AND(R52&lt;&gt;0,Q52&lt;=5),VLOOKUP(R52,баллы!A$1:F$65,Q52+1),0)</f>
        <v>0</v>
      </c>
      <c r="AB52" s="55">
        <f t="shared" si="5"/>
        <v>0</v>
      </c>
      <c r="AC52" s="47"/>
      <c r="AD52" s="56"/>
    </row>
    <row r="53" spans="1:30" s="50" customFormat="1" ht="15" x14ac:dyDescent="0.25">
      <c r="A53" s="47"/>
      <c r="B53" s="50" t="s">
        <v>218</v>
      </c>
      <c r="C53" s="50" t="s">
        <v>25</v>
      </c>
      <c r="D53" s="50">
        <v>1989</v>
      </c>
      <c r="E53" s="51"/>
      <c r="F53" s="47">
        <f t="shared" ref="F53:F84" si="6">COUNTA(H53,J53,L53,N53,P53,R53)</f>
        <v>0</v>
      </c>
      <c r="G53" s="47"/>
      <c r="H53" s="58"/>
      <c r="I53" s="47"/>
      <c r="J53" s="60"/>
      <c r="K53" s="47"/>
      <c r="L53" s="60"/>
      <c r="M53" s="47"/>
      <c r="N53" s="52"/>
      <c r="O53" s="47"/>
      <c r="P53" s="52"/>
      <c r="Q53" s="47"/>
      <c r="R53" s="60"/>
      <c r="S53" s="53">
        <f>IF(AND(H53&lt;&gt;0,G53&lt;=5),VLOOKUP(H53,баллы!A$1:F$65,G53+1),0)</f>
        <v>0</v>
      </c>
      <c r="T53" s="53">
        <f>IF(AND(J53&lt;&gt;0,I53&lt;=5),VLOOKUP(J53,баллы!A$1:F$65,I53+1),0)</f>
        <v>0</v>
      </c>
      <c r="U53" s="53">
        <f>IF(AND(L53&lt;&gt;0,K53&lt;=5),VLOOKUP(L53,баллы!A$1:F$65,K53+1),0)</f>
        <v>0</v>
      </c>
      <c r="V53" s="54"/>
      <c r="W53" s="54"/>
      <c r="X53" s="54">
        <f t="shared" si="4"/>
        <v>0</v>
      </c>
      <c r="Y53" s="53">
        <f>IF(AND(N53&lt;&gt;0,M53&lt;=5),VLOOKUP(N53,баллы!A$1:F$65,M53+1),0)</f>
        <v>0</v>
      </c>
      <c r="Z53" s="53">
        <f>IF(AND(P53&lt;&gt;0,O53&lt;=5),VLOOKUP(P53,баллы!A$1:F$65,O53+1),0)</f>
        <v>0</v>
      </c>
      <c r="AA53" s="53">
        <f>IF(AND(R53&lt;&gt;0,Q53&lt;=5),VLOOKUP(R53,баллы!A$1:F$65,Q53+1),0)</f>
        <v>0</v>
      </c>
      <c r="AB53" s="55">
        <f t="shared" si="5"/>
        <v>0</v>
      </c>
      <c r="AC53" s="47"/>
      <c r="AD53" s="56"/>
    </row>
    <row r="54" spans="1:30" s="50" customFormat="1" ht="15" x14ac:dyDescent="0.25">
      <c r="A54" s="47"/>
      <c r="B54" s="50" t="s">
        <v>162</v>
      </c>
      <c r="C54" s="50" t="s">
        <v>26</v>
      </c>
      <c r="D54" s="50">
        <v>1969</v>
      </c>
      <c r="E54" s="51"/>
      <c r="F54" s="47">
        <f t="shared" si="6"/>
        <v>0</v>
      </c>
      <c r="G54" s="47"/>
      <c r="H54" s="58"/>
      <c r="I54" s="47"/>
      <c r="J54" s="52"/>
      <c r="K54" s="47"/>
      <c r="L54" s="52"/>
      <c r="M54" s="47"/>
      <c r="N54" s="52"/>
      <c r="O54" s="47"/>
      <c r="P54" s="52"/>
      <c r="Q54" s="47"/>
      <c r="R54" s="52"/>
      <c r="S54" s="53">
        <f>IF(AND(H54&lt;&gt;0,G54&lt;=5),VLOOKUP(H54,баллы!A$1:F$65,G54+1),0)</f>
        <v>0</v>
      </c>
      <c r="T54" s="53">
        <f>IF(AND(J54&lt;&gt;0,I54&lt;=5),VLOOKUP(J54,баллы!A$1:F$65,I54+1),0)</f>
        <v>0</v>
      </c>
      <c r="U54" s="53">
        <f>IF(AND(L54&lt;&gt;0,K54&lt;=5),VLOOKUP(L54,баллы!A$1:F$65,K54+1),0)</f>
        <v>0</v>
      </c>
      <c r="V54" s="54"/>
      <c r="W54" s="54"/>
      <c r="X54" s="54">
        <f t="shared" si="4"/>
        <v>0</v>
      </c>
      <c r="Y54" s="53">
        <f>IF(AND(N54&lt;&gt;0,M54&lt;=5),VLOOKUP(N54,баллы!A$1:F$65,M54+1),0)</f>
        <v>0</v>
      </c>
      <c r="Z54" s="53">
        <f>IF(AND(P54&lt;&gt;0,O54&lt;=5),VLOOKUP(P54,баллы!A$1:F$65,O54+1),0)</f>
        <v>0</v>
      </c>
      <c r="AA54" s="53">
        <f>IF(AND(R54&lt;&gt;0,Q54&lt;=5),VLOOKUP(R54,баллы!A$1:F$65,Q54+1),0)</f>
        <v>0</v>
      </c>
      <c r="AB54" s="55">
        <f t="shared" si="5"/>
        <v>0</v>
      </c>
      <c r="AC54" s="47"/>
      <c r="AD54" s="56"/>
    </row>
    <row r="55" spans="1:30" s="50" customFormat="1" ht="15" x14ac:dyDescent="0.25">
      <c r="A55" s="47"/>
      <c r="B55" s="50" t="s">
        <v>102</v>
      </c>
      <c r="C55" s="50" t="s">
        <v>26</v>
      </c>
      <c r="D55" s="50">
        <v>1969</v>
      </c>
      <c r="E55" s="51"/>
      <c r="F55" s="47">
        <f t="shared" si="6"/>
        <v>0</v>
      </c>
      <c r="G55" s="47"/>
      <c r="H55" s="58"/>
      <c r="I55" s="47"/>
      <c r="J55" s="60"/>
      <c r="K55" s="47"/>
      <c r="L55" s="60"/>
      <c r="M55" s="47"/>
      <c r="N55" s="60"/>
      <c r="O55" s="47"/>
      <c r="P55" s="52"/>
      <c r="Q55" s="47"/>
      <c r="R55" s="60"/>
      <c r="S55" s="53">
        <f>IF(AND(H55&lt;&gt;0,G55&lt;=5),VLOOKUP(H55,баллы!A$1:F$65,G55+1),0)</f>
        <v>0</v>
      </c>
      <c r="T55" s="53">
        <f>IF(AND(J55&lt;&gt;0,I55&lt;=5),VLOOKUP(J55,баллы!A$1:F$65,I55+1),0)</f>
        <v>0</v>
      </c>
      <c r="U55" s="53">
        <f>IF(AND(L55&lt;&gt;0,K55&lt;=5),VLOOKUP(L55,баллы!A$1:F$65,K55+1),0)</f>
        <v>0</v>
      </c>
      <c r="V55" s="54"/>
      <c r="W55" s="54"/>
      <c r="X55" s="54">
        <f t="shared" si="4"/>
        <v>0</v>
      </c>
      <c r="Y55" s="53">
        <f>IF(AND(N55&lt;&gt;0,M55&lt;=5),VLOOKUP(N55,баллы!A$1:F$65,M55+1),0)</f>
        <v>0</v>
      </c>
      <c r="Z55" s="53">
        <f>IF(AND(P55&lt;&gt;0,O55&lt;=5),VLOOKUP(P55,баллы!A$1:F$65,O55+1),0)</f>
        <v>0</v>
      </c>
      <c r="AA55" s="53">
        <f>IF(AND(R55&lt;&gt;0,Q55&lt;=5),VLOOKUP(R55,баллы!A$1:F$65,Q55+1),0)</f>
        <v>0</v>
      </c>
      <c r="AB55" s="55">
        <f t="shared" si="5"/>
        <v>0</v>
      </c>
      <c r="AC55" s="47"/>
      <c r="AD55" s="56"/>
    </row>
    <row r="56" spans="1:30" s="50" customFormat="1" ht="15" x14ac:dyDescent="0.25">
      <c r="A56" s="47"/>
      <c r="B56" s="50" t="s">
        <v>163</v>
      </c>
      <c r="C56" s="50" t="s">
        <v>25</v>
      </c>
      <c r="D56" s="50">
        <v>1982</v>
      </c>
      <c r="E56" s="51"/>
      <c r="F56" s="47">
        <f t="shared" si="6"/>
        <v>0</v>
      </c>
      <c r="G56" s="47"/>
      <c r="H56" s="58"/>
      <c r="I56" s="47"/>
      <c r="J56" s="52"/>
      <c r="K56" s="47"/>
      <c r="L56" s="52"/>
      <c r="M56" s="47"/>
      <c r="N56" s="52"/>
      <c r="O56" s="47"/>
      <c r="P56" s="52"/>
      <c r="Q56" s="47"/>
      <c r="R56" s="52"/>
      <c r="S56" s="53">
        <f>IF(AND(H56&lt;&gt;0,G56&lt;=5),VLOOKUP(H56,баллы!A$1:F$65,G56+1),0)</f>
        <v>0</v>
      </c>
      <c r="T56" s="53">
        <f>IF(AND(J56&lt;&gt;0,I56&lt;=5),VLOOKUP(J56,баллы!A$1:F$65,I56+1),0)</f>
        <v>0</v>
      </c>
      <c r="U56" s="53">
        <f>IF(AND(L56&lt;&gt;0,K56&lt;=5),VLOOKUP(L56,баллы!A$1:F$65,K56+1),0)</f>
        <v>0</v>
      </c>
      <c r="V56" s="54"/>
      <c r="W56" s="54"/>
      <c r="X56" s="54">
        <f t="shared" si="4"/>
        <v>0</v>
      </c>
      <c r="Y56" s="53">
        <f>IF(AND(N56&lt;&gt;0,M56&lt;=5),VLOOKUP(N56,баллы!A$1:F$65,M56+1),0)</f>
        <v>0</v>
      </c>
      <c r="Z56" s="53">
        <f>IF(AND(P56&lt;&gt;0,O56&lt;=5),VLOOKUP(P56,баллы!A$1:F$65,O56+1),0)</f>
        <v>0</v>
      </c>
      <c r="AA56" s="53">
        <f>IF(AND(R56&lt;&gt;0,Q56&lt;=5),VLOOKUP(R56,баллы!A$1:F$65,Q56+1),0)</f>
        <v>0</v>
      </c>
      <c r="AB56" s="55">
        <f t="shared" si="5"/>
        <v>0</v>
      </c>
      <c r="AC56" s="47"/>
      <c r="AD56" s="56"/>
    </row>
    <row r="57" spans="1:30" s="50" customFormat="1" ht="15" x14ac:dyDescent="0.25">
      <c r="A57" s="47"/>
      <c r="B57" s="50" t="s">
        <v>120</v>
      </c>
      <c r="C57" s="50" t="s">
        <v>25</v>
      </c>
      <c r="D57" s="50">
        <v>1991</v>
      </c>
      <c r="E57" s="51"/>
      <c r="F57" s="47">
        <f t="shared" si="6"/>
        <v>0</v>
      </c>
      <c r="G57" s="47"/>
      <c r="H57" s="58"/>
      <c r="I57" s="47"/>
      <c r="J57" s="52"/>
      <c r="K57" s="47"/>
      <c r="L57" s="52"/>
      <c r="M57" s="47"/>
      <c r="N57" s="52"/>
      <c r="O57" s="47"/>
      <c r="P57" s="52"/>
      <c r="Q57" s="47"/>
      <c r="R57" s="52"/>
      <c r="S57" s="53">
        <f>IF(AND(H57&lt;&gt;0,G57&lt;=5),VLOOKUP(H57,баллы!A$1:F$65,G57+1),0)</f>
        <v>0</v>
      </c>
      <c r="T57" s="53">
        <f>IF(AND(J57&lt;&gt;0,I57&lt;=5),VLOOKUP(J57,баллы!A$1:F$65,I57+1),0)</f>
        <v>0</v>
      </c>
      <c r="U57" s="53">
        <f>IF(AND(L57&lt;&gt;0,K57&lt;=5),VLOOKUP(L57,баллы!A$1:F$65,K57+1),0)</f>
        <v>0</v>
      </c>
      <c r="V57" s="54"/>
      <c r="W57" s="54"/>
      <c r="X57" s="54">
        <f t="shared" si="4"/>
        <v>0</v>
      </c>
      <c r="Y57" s="53">
        <f>IF(AND(N57&lt;&gt;0,M57&lt;=5),VLOOKUP(N57,баллы!A$1:F$65,M57+1),0)</f>
        <v>0</v>
      </c>
      <c r="Z57" s="53">
        <f>IF(AND(P57&lt;&gt;0,O57&lt;=5),VLOOKUP(P57,баллы!A$1:F$65,O57+1),0)</f>
        <v>0</v>
      </c>
      <c r="AA57" s="53">
        <f>IF(AND(R57&lt;&gt;0,Q57&lt;=5),VLOOKUP(R57,баллы!A$1:F$65,Q57+1),0)</f>
        <v>0</v>
      </c>
      <c r="AB57" s="55">
        <f t="shared" si="5"/>
        <v>0</v>
      </c>
      <c r="AC57" s="47"/>
      <c r="AD57" s="56"/>
    </row>
    <row r="58" spans="1:30" s="50" customFormat="1" ht="15" x14ac:dyDescent="0.25">
      <c r="A58" s="47"/>
      <c r="B58" s="50" t="s">
        <v>188</v>
      </c>
      <c r="C58" s="50" t="s">
        <v>25</v>
      </c>
      <c r="D58" s="50">
        <v>2002</v>
      </c>
      <c r="E58" s="51"/>
      <c r="F58" s="47">
        <f t="shared" si="6"/>
        <v>0</v>
      </c>
      <c r="G58" s="47"/>
      <c r="H58" s="58"/>
      <c r="I58" s="47"/>
      <c r="J58" s="60"/>
      <c r="K58" s="47"/>
      <c r="L58" s="60"/>
      <c r="M58" s="47"/>
      <c r="N58" s="60"/>
      <c r="O58" s="47"/>
      <c r="P58" s="52"/>
      <c r="Q58" s="47"/>
      <c r="R58" s="52"/>
      <c r="S58" s="53">
        <f>IF(AND(H58&lt;&gt;0,G58&lt;=5),VLOOKUP(H58,баллы!A$1:F$65,G58+1),0)</f>
        <v>0</v>
      </c>
      <c r="T58" s="53">
        <f>IF(AND(J58&lt;&gt;0,I58&lt;=5),VLOOKUP(J58,баллы!A$1:F$65,I58+1),0)</f>
        <v>0</v>
      </c>
      <c r="U58" s="53">
        <f>IF(AND(L58&lt;&gt;0,K58&lt;=5),VLOOKUP(L58,баллы!A$1:F$65,K58+1),0)</f>
        <v>0</v>
      </c>
      <c r="V58" s="54"/>
      <c r="W58" s="54"/>
      <c r="X58" s="54">
        <f t="shared" si="4"/>
        <v>0</v>
      </c>
      <c r="Y58" s="53">
        <f>IF(AND(N58&lt;&gt;0,M58&lt;=5),VLOOKUP(N58,баллы!A$1:F$65,M58+1),0)</f>
        <v>0</v>
      </c>
      <c r="Z58" s="53">
        <f>IF(AND(P58&lt;&gt;0,O58&lt;=5),VLOOKUP(P58,баллы!A$1:F$65,O58+1),0)</f>
        <v>0</v>
      </c>
      <c r="AA58" s="53">
        <f>IF(AND(R58&lt;&gt;0,Q58&lt;=5),VLOOKUP(R58,баллы!A$1:F$65,Q58+1),0)</f>
        <v>0</v>
      </c>
      <c r="AB58" s="55">
        <f t="shared" si="5"/>
        <v>0</v>
      </c>
      <c r="AC58" s="47"/>
      <c r="AD58" s="56"/>
    </row>
    <row r="59" spans="1:30" s="50" customFormat="1" ht="15" x14ac:dyDescent="0.25">
      <c r="A59" s="47"/>
      <c r="B59" s="50" t="s">
        <v>124</v>
      </c>
      <c r="C59" s="50" t="s">
        <v>25</v>
      </c>
      <c r="D59" s="61">
        <v>1995</v>
      </c>
      <c r="E59" s="51"/>
      <c r="F59" s="47">
        <f t="shared" si="6"/>
        <v>0</v>
      </c>
      <c r="G59" s="47"/>
      <c r="H59" s="58"/>
      <c r="I59" s="47"/>
      <c r="J59" s="60"/>
      <c r="K59" s="47"/>
      <c r="L59" s="60"/>
      <c r="M59" s="47"/>
      <c r="N59" s="52"/>
      <c r="O59" s="47"/>
      <c r="P59" s="52"/>
      <c r="Q59" s="47"/>
      <c r="R59" s="60"/>
      <c r="S59" s="53">
        <f>IF(AND(H59&lt;&gt;0,G59&lt;=5),VLOOKUP(H59,баллы!A$1:F$65,G59+1),0)</f>
        <v>0</v>
      </c>
      <c r="T59" s="53">
        <f>IF(AND(J59&lt;&gt;0,I59&lt;=5),VLOOKUP(J59,баллы!A$1:F$65,I59+1),0)</f>
        <v>0</v>
      </c>
      <c r="U59" s="53">
        <f>IF(AND(L59&lt;&gt;0,K59&lt;=5),VLOOKUP(L59,баллы!A$1:F$65,K59+1),0)</f>
        <v>0</v>
      </c>
      <c r="V59" s="54"/>
      <c r="W59" s="54"/>
      <c r="X59" s="54">
        <f t="shared" si="4"/>
        <v>0</v>
      </c>
      <c r="Y59" s="53">
        <f>IF(AND(N59&lt;&gt;0,M59&lt;=5),VLOOKUP(N59,баллы!A$1:F$65,M59+1),0)</f>
        <v>0</v>
      </c>
      <c r="Z59" s="53">
        <f>IF(AND(P59&lt;&gt;0,O59&lt;=5),VLOOKUP(P59,баллы!A$1:F$65,O59+1),0)</f>
        <v>0</v>
      </c>
      <c r="AA59" s="53">
        <f>IF(AND(R59&lt;&gt;0,Q59&lt;=5),VLOOKUP(R59,баллы!A$1:F$65,Q59+1),0)</f>
        <v>0</v>
      </c>
      <c r="AB59" s="55">
        <f t="shared" si="5"/>
        <v>0</v>
      </c>
      <c r="AC59" s="47"/>
      <c r="AD59" s="56"/>
    </row>
    <row r="60" spans="1:30" s="50" customFormat="1" ht="15" x14ac:dyDescent="0.25">
      <c r="A60" s="47"/>
      <c r="B60" s="50" t="s">
        <v>182</v>
      </c>
      <c r="C60" s="50" t="s">
        <v>183</v>
      </c>
      <c r="D60" s="50">
        <v>1978</v>
      </c>
      <c r="E60" s="51"/>
      <c r="F60" s="47">
        <f t="shared" si="6"/>
        <v>0</v>
      </c>
      <c r="G60" s="47"/>
      <c r="H60" s="58"/>
      <c r="I60" s="47"/>
      <c r="J60" s="52"/>
      <c r="K60" s="47"/>
      <c r="L60" s="52"/>
      <c r="M60" s="47"/>
      <c r="N60" s="52"/>
      <c r="O60" s="47"/>
      <c r="P60" s="52"/>
      <c r="Q60" s="47"/>
      <c r="R60" s="52"/>
      <c r="S60" s="53">
        <f>IF(AND(H60&lt;&gt;0,G60&lt;=5),VLOOKUP(H60,баллы!A$1:F$65,G60+1),0)</f>
        <v>0</v>
      </c>
      <c r="T60" s="53">
        <f>IF(AND(J60&lt;&gt;0,I60&lt;=5),VLOOKUP(J60,баллы!A$1:F$65,I60+1),0)</f>
        <v>0</v>
      </c>
      <c r="U60" s="53">
        <f>IF(AND(L60&lt;&gt;0,K60&lt;=5),VLOOKUP(L60,баллы!A$1:F$65,K60+1),0)</f>
        <v>0</v>
      </c>
      <c r="V60" s="54"/>
      <c r="W60" s="54"/>
      <c r="X60" s="54">
        <f t="shared" si="4"/>
        <v>0</v>
      </c>
      <c r="Y60" s="53">
        <f>IF(AND(N60&lt;&gt;0,M60&lt;=5),VLOOKUP(N60,баллы!A$1:F$65,M60+1),0)</f>
        <v>0</v>
      </c>
      <c r="Z60" s="53">
        <f>IF(AND(P60&lt;&gt;0,O60&lt;=5),VLOOKUP(P60,баллы!A$1:F$65,O60+1),0)</f>
        <v>0</v>
      </c>
      <c r="AA60" s="53">
        <f>IF(AND(R60&lt;&gt;0,Q60&lt;=5),VLOOKUP(R60,баллы!A$1:F$65,Q60+1),0)</f>
        <v>0</v>
      </c>
      <c r="AB60" s="55">
        <f t="shared" si="5"/>
        <v>0</v>
      </c>
      <c r="AC60" s="47"/>
      <c r="AD60" s="56"/>
    </row>
    <row r="61" spans="1:30" s="50" customFormat="1" ht="15" x14ac:dyDescent="0.25">
      <c r="A61" s="47"/>
      <c r="B61" s="50" t="s">
        <v>187</v>
      </c>
      <c r="C61" s="50" t="s">
        <v>25</v>
      </c>
      <c r="D61" s="50">
        <v>2002</v>
      </c>
      <c r="E61" s="51"/>
      <c r="F61" s="47">
        <f t="shared" si="6"/>
        <v>0</v>
      </c>
      <c r="G61" s="47"/>
      <c r="H61" s="58"/>
      <c r="I61" s="47"/>
      <c r="J61" s="52"/>
      <c r="K61" s="47"/>
      <c r="L61" s="60"/>
      <c r="M61" s="47"/>
      <c r="N61" s="60"/>
      <c r="O61" s="47"/>
      <c r="P61" s="52"/>
      <c r="Q61" s="47"/>
      <c r="R61" s="52"/>
      <c r="S61" s="53">
        <f>IF(AND(H61&lt;&gt;0,G61&lt;=5),VLOOKUP(H61,баллы!A$1:F$65,G61+1),0)</f>
        <v>0</v>
      </c>
      <c r="T61" s="53">
        <f>IF(AND(J61&lt;&gt;0,I61&lt;=5),VLOOKUP(J61,баллы!A$1:F$65,I61+1),0)</f>
        <v>0</v>
      </c>
      <c r="U61" s="53">
        <f>IF(AND(L61&lt;&gt;0,K61&lt;=5),VLOOKUP(L61,баллы!A$1:F$65,K61+1),0)</f>
        <v>0</v>
      </c>
      <c r="V61" s="54"/>
      <c r="W61" s="54"/>
      <c r="X61" s="54">
        <f t="shared" si="4"/>
        <v>0</v>
      </c>
      <c r="Y61" s="53">
        <f>IF(AND(N61&lt;&gt;0,M61&lt;=5),VLOOKUP(N61,баллы!A$1:F$65,M61+1),0)</f>
        <v>0</v>
      </c>
      <c r="Z61" s="53">
        <f>IF(AND(P61&lt;&gt;0,O61&lt;=5),VLOOKUP(P61,баллы!A$1:F$65,O61+1),0)</f>
        <v>0</v>
      </c>
      <c r="AA61" s="53">
        <f>IF(AND(R61&lt;&gt;0,Q61&lt;=5),VLOOKUP(R61,баллы!A$1:F$65,Q61+1),0)</f>
        <v>0</v>
      </c>
      <c r="AB61" s="55">
        <f t="shared" si="5"/>
        <v>0</v>
      </c>
      <c r="AC61" s="47"/>
      <c r="AD61" s="56"/>
    </row>
    <row r="62" spans="1:30" s="50" customFormat="1" ht="15" x14ac:dyDescent="0.25">
      <c r="A62" s="47"/>
      <c r="B62" s="50" t="s">
        <v>215</v>
      </c>
      <c r="C62" s="50" t="s">
        <v>213</v>
      </c>
      <c r="D62" s="50">
        <v>1978</v>
      </c>
      <c r="E62" s="51"/>
      <c r="F62" s="47">
        <f t="shared" si="6"/>
        <v>0</v>
      </c>
      <c r="G62" s="47"/>
      <c r="H62" s="58"/>
      <c r="I62" s="47"/>
      <c r="J62" s="60"/>
      <c r="K62" s="47"/>
      <c r="L62" s="60"/>
      <c r="M62" s="47"/>
      <c r="N62" s="52"/>
      <c r="O62" s="47"/>
      <c r="P62" s="52"/>
      <c r="Q62" s="47"/>
      <c r="R62" s="60"/>
      <c r="S62" s="53">
        <f>IF(AND(H62&lt;&gt;0,G62&lt;=5),VLOOKUP(H62,баллы!A$1:F$65,G62+1),0)</f>
        <v>0</v>
      </c>
      <c r="T62" s="53">
        <f>IF(AND(J62&lt;&gt;0,I62&lt;=5),VLOOKUP(J62,баллы!A$1:F$65,I62+1),0)</f>
        <v>0</v>
      </c>
      <c r="U62" s="53">
        <f>IF(AND(L62&lt;&gt;0,K62&lt;=5),VLOOKUP(L62,баллы!A$1:F$65,K62+1),0)</f>
        <v>0</v>
      </c>
      <c r="V62" s="54"/>
      <c r="W62" s="54"/>
      <c r="X62" s="54">
        <f t="shared" si="4"/>
        <v>0</v>
      </c>
      <c r="Y62" s="53">
        <f>IF(AND(N62&lt;&gt;0,M62&lt;=5),VLOOKUP(N62,баллы!A$1:F$65,M62+1),0)</f>
        <v>0</v>
      </c>
      <c r="Z62" s="53">
        <f>IF(AND(P62&lt;&gt;0,O62&lt;=5),VLOOKUP(P62,баллы!A$1:F$65,O62+1),0)</f>
        <v>0</v>
      </c>
      <c r="AA62" s="53">
        <f>IF(AND(R62&lt;&gt;0,Q62&lt;=5),VLOOKUP(R62,баллы!A$1:F$65,Q62+1),0)</f>
        <v>0</v>
      </c>
      <c r="AB62" s="55">
        <f t="shared" si="5"/>
        <v>0</v>
      </c>
      <c r="AC62" s="47"/>
      <c r="AD62" s="56"/>
    </row>
    <row r="63" spans="1:30" s="50" customFormat="1" ht="12.75" customHeight="1" x14ac:dyDescent="0.25">
      <c r="A63" s="47"/>
      <c r="B63" s="50" t="s">
        <v>180</v>
      </c>
      <c r="C63" s="50" t="s">
        <v>27</v>
      </c>
      <c r="D63" s="50">
        <v>1984</v>
      </c>
      <c r="E63" s="51"/>
      <c r="F63" s="47">
        <f t="shared" si="6"/>
        <v>0</v>
      </c>
      <c r="G63" s="47"/>
      <c r="H63" s="58"/>
      <c r="I63" s="47"/>
      <c r="J63" s="52"/>
      <c r="K63" s="47"/>
      <c r="L63" s="52"/>
      <c r="M63" s="47"/>
      <c r="N63" s="52"/>
      <c r="O63" s="47"/>
      <c r="P63" s="52"/>
      <c r="Q63" s="47"/>
      <c r="R63" s="52"/>
      <c r="S63" s="53">
        <f>IF(AND(H63&lt;&gt;0,G63&lt;=5),VLOOKUP(H63,баллы!A$1:F$65,G63+1),0)</f>
        <v>0</v>
      </c>
      <c r="T63" s="53">
        <f>IF(AND(J63&lt;&gt;0,I63&lt;=5),VLOOKUP(J63,баллы!A$1:F$65,I63+1),0)</f>
        <v>0</v>
      </c>
      <c r="U63" s="53">
        <f>IF(AND(L63&lt;&gt;0,K63&lt;=5),VLOOKUP(L63,баллы!A$1:F$65,K63+1),0)</f>
        <v>0</v>
      </c>
      <c r="V63" s="54"/>
      <c r="W63" s="54"/>
      <c r="X63" s="54">
        <f t="shared" si="4"/>
        <v>0</v>
      </c>
      <c r="Y63" s="53">
        <f>IF(AND(N63&lt;&gt;0,M63&lt;=5),VLOOKUP(N63,баллы!A$1:F$65,M63+1),0)</f>
        <v>0</v>
      </c>
      <c r="Z63" s="53">
        <f>IF(AND(P63&lt;&gt;0,O63&lt;=5),VLOOKUP(P63,баллы!A$1:F$65,O63+1),0)</f>
        <v>0</v>
      </c>
      <c r="AA63" s="53">
        <f>IF(AND(R63&lt;&gt;0,Q63&lt;=5),VLOOKUP(R63,баллы!A$1:F$65,Q63+1),0)</f>
        <v>0</v>
      </c>
      <c r="AB63" s="55">
        <f t="shared" si="5"/>
        <v>0</v>
      </c>
      <c r="AC63" s="47"/>
      <c r="AD63" s="56"/>
    </row>
    <row r="64" spans="1:30" s="50" customFormat="1" ht="15" x14ac:dyDescent="0.25">
      <c r="A64" s="47"/>
      <c r="B64" s="49" t="s">
        <v>189</v>
      </c>
      <c r="C64" s="49" t="s">
        <v>25</v>
      </c>
      <c r="D64" s="50">
        <v>2005</v>
      </c>
      <c r="E64" s="51"/>
      <c r="F64" s="47">
        <f t="shared" si="6"/>
        <v>0</v>
      </c>
      <c r="G64" s="47"/>
      <c r="H64" s="58"/>
      <c r="I64" s="47"/>
      <c r="J64" s="52"/>
      <c r="K64" s="47"/>
      <c r="L64" s="52"/>
      <c r="M64" s="47"/>
      <c r="N64" s="52"/>
      <c r="O64" s="47"/>
      <c r="P64" s="52"/>
      <c r="Q64" s="47"/>
      <c r="R64" s="52"/>
      <c r="S64" s="53">
        <f>IF(AND(H64&lt;&gt;0,G64&lt;=5),VLOOKUP(H64,баллы!A$1:F$65,G64+1),0)</f>
        <v>0</v>
      </c>
      <c r="T64" s="53">
        <f>IF(AND(J64&lt;&gt;0,I64&lt;=5),VLOOKUP(J64,баллы!A$1:F$65,I64+1),0)</f>
        <v>0</v>
      </c>
      <c r="U64" s="53">
        <f>IF(AND(L64&lt;&gt;0,K64&lt;=5),VLOOKUP(L64,баллы!A$1:F$65,K64+1),0)</f>
        <v>0</v>
      </c>
      <c r="V64" s="54"/>
      <c r="W64" s="54"/>
      <c r="X64" s="54">
        <f t="shared" si="4"/>
        <v>0</v>
      </c>
      <c r="Y64" s="53">
        <f>IF(AND(N64&lt;&gt;0,M64&lt;=5),VLOOKUP(N64,баллы!A$1:F$65,M64+1),0)</f>
        <v>0</v>
      </c>
      <c r="Z64" s="53">
        <f>IF(AND(P64&lt;&gt;0,O64&lt;=5),VLOOKUP(P64,баллы!A$1:F$65,O64+1),0)</f>
        <v>0</v>
      </c>
      <c r="AA64" s="53">
        <f>IF(AND(R64&lt;&gt;0,Q64&lt;=5),VLOOKUP(R64,баллы!A$1:F$65,Q64+1),0)</f>
        <v>0</v>
      </c>
      <c r="AB64" s="55">
        <f t="shared" si="5"/>
        <v>0</v>
      </c>
      <c r="AC64" s="47"/>
      <c r="AD64" s="56"/>
    </row>
    <row r="65" spans="1:30" s="50" customFormat="1" ht="15" x14ac:dyDescent="0.25">
      <c r="A65" s="47"/>
      <c r="B65" s="50" t="s">
        <v>142</v>
      </c>
      <c r="C65" s="50" t="s">
        <v>25</v>
      </c>
      <c r="D65" s="50">
        <v>1972</v>
      </c>
      <c r="E65" s="51"/>
      <c r="F65" s="47">
        <f t="shared" si="6"/>
        <v>0</v>
      </c>
      <c r="G65" s="47"/>
      <c r="H65" s="58"/>
      <c r="I65" s="47"/>
      <c r="J65" s="52"/>
      <c r="K65" s="47"/>
      <c r="L65" s="52"/>
      <c r="M65" s="47"/>
      <c r="N65" s="52"/>
      <c r="O65" s="47"/>
      <c r="P65" s="52"/>
      <c r="Q65" s="47"/>
      <c r="R65" s="52"/>
      <c r="S65" s="53">
        <f>IF(AND(H65&lt;&gt;0,G65&lt;=5),VLOOKUP(H65,баллы!A$1:F$65,G65+1),0)</f>
        <v>0</v>
      </c>
      <c r="T65" s="53">
        <f>IF(AND(J65&lt;&gt;0,I65&lt;=5),VLOOKUP(J65,баллы!A$1:F$65,I65+1),0)</f>
        <v>0</v>
      </c>
      <c r="U65" s="53">
        <f>IF(AND(L65&lt;&gt;0,K65&lt;=5),VLOOKUP(L65,баллы!A$1:F$65,K65+1),0)</f>
        <v>0</v>
      </c>
      <c r="V65" s="54"/>
      <c r="W65" s="54"/>
      <c r="X65" s="54">
        <f t="shared" si="4"/>
        <v>0</v>
      </c>
      <c r="Y65" s="53">
        <f>IF(AND(N65&lt;&gt;0,M65&lt;=5),VLOOKUP(N65,баллы!A$1:F$65,M65+1),0)</f>
        <v>0</v>
      </c>
      <c r="Z65" s="53">
        <f>IF(AND(P65&lt;&gt;0,O65&lt;=5),VLOOKUP(P65,баллы!A$1:F$65,O65+1),0)</f>
        <v>0</v>
      </c>
      <c r="AA65" s="53">
        <f>IF(AND(R65&lt;&gt;0,Q65&lt;=5),VLOOKUP(R65,баллы!A$1:F$65,Q65+1),0)</f>
        <v>0</v>
      </c>
      <c r="AB65" s="55">
        <f t="shared" si="5"/>
        <v>0</v>
      </c>
      <c r="AC65" s="47"/>
      <c r="AD65" s="56"/>
    </row>
    <row r="66" spans="1:30" s="50" customFormat="1" ht="15" x14ac:dyDescent="0.25">
      <c r="A66" s="47"/>
      <c r="B66" s="50" t="s">
        <v>174</v>
      </c>
      <c r="C66" s="50" t="s">
        <v>25</v>
      </c>
      <c r="D66" s="50">
        <v>1994</v>
      </c>
      <c r="E66" s="51"/>
      <c r="F66" s="47">
        <f t="shared" si="6"/>
        <v>0</v>
      </c>
      <c r="G66" s="47"/>
      <c r="H66" s="58"/>
      <c r="I66" s="47"/>
      <c r="J66" s="52"/>
      <c r="K66" s="47"/>
      <c r="L66" s="52"/>
      <c r="M66" s="47"/>
      <c r="N66" s="52"/>
      <c r="O66" s="47"/>
      <c r="P66" s="52"/>
      <c r="Q66" s="47"/>
      <c r="R66" s="52"/>
      <c r="S66" s="53">
        <f>IF(AND(H66&lt;&gt;0,G66&lt;=5),VLOOKUP(H66,баллы!A$1:F$65,G66+1),0)</f>
        <v>0</v>
      </c>
      <c r="T66" s="53">
        <f>IF(AND(J66&lt;&gt;0,I66&lt;=5),VLOOKUP(J66,баллы!A$1:F$65,I66+1),0)</f>
        <v>0</v>
      </c>
      <c r="U66" s="53">
        <f>IF(AND(L66&lt;&gt;0,K66&lt;=5),VLOOKUP(L66,баллы!A$1:F$65,K66+1),0)</f>
        <v>0</v>
      </c>
      <c r="V66" s="54"/>
      <c r="W66" s="54"/>
      <c r="X66" s="54">
        <f t="shared" si="4"/>
        <v>0</v>
      </c>
      <c r="Y66" s="53">
        <f>IF(AND(N66&lt;&gt;0,M66&lt;=5),VLOOKUP(N66,баллы!A$1:F$65,M66+1),0)</f>
        <v>0</v>
      </c>
      <c r="Z66" s="53">
        <f>IF(AND(P66&lt;&gt;0,O66&lt;=5),VLOOKUP(P66,баллы!A$1:F$65,O66+1),0)</f>
        <v>0</v>
      </c>
      <c r="AA66" s="53">
        <f>IF(AND(R66&lt;&gt;0,Q66&lt;=5),VLOOKUP(R66,баллы!A$1:F$65,Q66+1),0)</f>
        <v>0</v>
      </c>
      <c r="AB66" s="55">
        <f t="shared" si="5"/>
        <v>0</v>
      </c>
      <c r="AC66" s="47"/>
      <c r="AD66" s="56"/>
    </row>
    <row r="67" spans="1:30" s="50" customFormat="1" ht="15" x14ac:dyDescent="0.25">
      <c r="A67" s="47"/>
      <c r="B67" s="49" t="s">
        <v>210</v>
      </c>
      <c r="C67" s="49" t="s">
        <v>211</v>
      </c>
      <c r="D67" s="50">
        <v>1985</v>
      </c>
      <c r="E67" s="51"/>
      <c r="F67" s="47">
        <f t="shared" si="6"/>
        <v>0</v>
      </c>
      <c r="G67" s="47"/>
      <c r="H67" s="58"/>
      <c r="I67" s="47"/>
      <c r="J67" s="52"/>
      <c r="K67" s="47"/>
      <c r="L67" s="52"/>
      <c r="M67" s="47"/>
      <c r="N67" s="52"/>
      <c r="O67" s="47"/>
      <c r="P67" s="52"/>
      <c r="Q67" s="47"/>
      <c r="R67" s="52"/>
      <c r="S67" s="53">
        <f>IF(AND(H67&lt;&gt;0,G67&lt;=5),VLOOKUP(H67,баллы!A$1:F$65,G67+1),0)</f>
        <v>0</v>
      </c>
      <c r="T67" s="53">
        <f>IF(AND(J67&lt;&gt;0,I67&lt;=5),VLOOKUP(J67,баллы!A$1:F$65,I67+1),0)</f>
        <v>0</v>
      </c>
      <c r="U67" s="53">
        <f>IF(AND(L67&lt;&gt;0,K67&lt;=5),VLOOKUP(L67,баллы!A$1:F$65,K67+1),0)</f>
        <v>0</v>
      </c>
      <c r="V67" s="54"/>
      <c r="W67" s="54"/>
      <c r="X67" s="54">
        <f t="shared" ref="X67:X98" si="7">ABS(W67-V67)*5</f>
        <v>0</v>
      </c>
      <c r="Y67" s="53">
        <f>IF(AND(N67&lt;&gt;0,M67&lt;=5),VLOOKUP(N67,баллы!A$1:F$65,M67+1),0)</f>
        <v>0</v>
      </c>
      <c r="Z67" s="53">
        <f>IF(AND(P67&lt;&gt;0,O67&lt;=5),VLOOKUP(P67,баллы!A$1:F$65,O67+1),0)</f>
        <v>0</v>
      </c>
      <c r="AA67" s="53">
        <f>IF(AND(R67&lt;&gt;0,Q67&lt;=5),VLOOKUP(R67,баллы!A$1:F$65,Q67+1),0)</f>
        <v>0</v>
      </c>
      <c r="AB67" s="55">
        <f t="shared" ref="AB67:AB98" si="8">S67+T67+U67+X67+Y67+Z67+AA67</f>
        <v>0</v>
      </c>
      <c r="AC67" s="47"/>
      <c r="AD67" s="56"/>
    </row>
    <row r="68" spans="1:30" s="50" customFormat="1" ht="12.75" customHeight="1" x14ac:dyDescent="0.25">
      <c r="A68" s="47"/>
      <c r="B68" s="49" t="s">
        <v>225</v>
      </c>
      <c r="C68" s="49" t="s">
        <v>88</v>
      </c>
      <c r="D68" s="50">
        <v>1977</v>
      </c>
      <c r="E68" s="51"/>
      <c r="F68" s="47">
        <f t="shared" si="6"/>
        <v>0</v>
      </c>
      <c r="G68" s="47"/>
      <c r="H68" s="58"/>
      <c r="I68" s="47"/>
      <c r="J68" s="52"/>
      <c r="K68" s="47"/>
      <c r="L68" s="52"/>
      <c r="M68" s="47"/>
      <c r="N68" s="52"/>
      <c r="O68" s="47"/>
      <c r="P68" s="52"/>
      <c r="Q68" s="47"/>
      <c r="R68" s="52"/>
      <c r="S68" s="53">
        <f>IF(AND(H68&lt;&gt;0,G68&lt;=5),VLOOKUP(H68,баллы!A$1:F$65,G68+1),0)</f>
        <v>0</v>
      </c>
      <c r="T68" s="53">
        <f>IF(AND(J68&lt;&gt;0,I68&lt;=5),VLOOKUP(J68,баллы!A$1:F$65,I68+1),0)</f>
        <v>0</v>
      </c>
      <c r="U68" s="53">
        <f>IF(AND(L68&lt;&gt;0,K68&lt;=5),VLOOKUP(L68,баллы!A$1:F$65,K68+1),0)</f>
        <v>0</v>
      </c>
      <c r="V68" s="54"/>
      <c r="W68" s="54"/>
      <c r="X68" s="54">
        <f t="shared" si="7"/>
        <v>0</v>
      </c>
      <c r="Y68" s="53">
        <f>IF(AND(N68&lt;&gt;0,M68&lt;=5),VLOOKUP(N68,баллы!A$1:F$65,M68+1),0)</f>
        <v>0</v>
      </c>
      <c r="Z68" s="53">
        <f>IF(AND(P68&lt;&gt;0,O68&lt;=5),VLOOKUP(P68,баллы!A$1:F$65,O68+1),0)</f>
        <v>0</v>
      </c>
      <c r="AA68" s="53">
        <f>IF(AND(R68&lt;&gt;0,Q68&lt;=5),VLOOKUP(R68,баллы!A$1:F$65,Q68+1),0)</f>
        <v>0</v>
      </c>
      <c r="AB68" s="55">
        <f t="shared" si="8"/>
        <v>0</v>
      </c>
      <c r="AC68" s="47"/>
      <c r="AD68" s="56"/>
    </row>
    <row r="69" spans="1:30" s="50" customFormat="1" ht="15" x14ac:dyDescent="0.25">
      <c r="A69" s="47"/>
      <c r="B69" s="49" t="s">
        <v>209</v>
      </c>
      <c r="C69" s="49" t="s">
        <v>25</v>
      </c>
      <c r="D69" s="50">
        <v>1977</v>
      </c>
      <c r="E69" s="51"/>
      <c r="F69" s="47">
        <f t="shared" si="6"/>
        <v>0</v>
      </c>
      <c r="G69" s="47"/>
      <c r="H69" s="58"/>
      <c r="I69" s="47"/>
      <c r="J69" s="52"/>
      <c r="K69" s="47"/>
      <c r="L69" s="52"/>
      <c r="M69" s="47"/>
      <c r="N69" s="52"/>
      <c r="O69" s="47"/>
      <c r="P69" s="52"/>
      <c r="Q69" s="47"/>
      <c r="R69" s="52"/>
      <c r="S69" s="53">
        <f>IF(AND(H69&lt;&gt;0,G69&lt;=5),VLOOKUP(H69,баллы!A$1:F$65,G69+1),0)</f>
        <v>0</v>
      </c>
      <c r="T69" s="53">
        <f>IF(AND(J69&lt;&gt;0,I69&lt;=5),VLOOKUP(J69,баллы!A$1:F$65,I69+1),0)</f>
        <v>0</v>
      </c>
      <c r="U69" s="53">
        <f>IF(AND(L69&lt;&gt;0,K69&lt;=5),VLOOKUP(L69,баллы!A$1:F$65,K69+1),0)</f>
        <v>0</v>
      </c>
      <c r="V69" s="54"/>
      <c r="W69" s="54"/>
      <c r="X69" s="54">
        <f t="shared" si="7"/>
        <v>0</v>
      </c>
      <c r="Y69" s="53">
        <f>IF(AND(N69&lt;&gt;0,M69&lt;=5),VLOOKUP(N69,баллы!A$1:F$65,M69+1),0)</f>
        <v>0</v>
      </c>
      <c r="Z69" s="53">
        <f>IF(AND(P69&lt;&gt;0,O69&lt;=5),VLOOKUP(P69,баллы!A$1:F$65,O69+1),0)</f>
        <v>0</v>
      </c>
      <c r="AA69" s="53">
        <f>IF(AND(R69&lt;&gt;0,Q69&lt;=5),VLOOKUP(R69,баллы!A$1:F$65,Q69+1),0)</f>
        <v>0</v>
      </c>
      <c r="AB69" s="55">
        <f t="shared" si="8"/>
        <v>0</v>
      </c>
      <c r="AC69" s="47"/>
      <c r="AD69" s="56"/>
    </row>
    <row r="70" spans="1:30" s="50" customFormat="1" ht="15" x14ac:dyDescent="0.25">
      <c r="A70" s="47"/>
      <c r="B70" s="49" t="s">
        <v>226</v>
      </c>
      <c r="C70" s="49" t="s">
        <v>25</v>
      </c>
      <c r="D70" s="50">
        <v>1981</v>
      </c>
      <c r="E70" s="51"/>
      <c r="F70" s="47">
        <f t="shared" si="6"/>
        <v>0</v>
      </c>
      <c r="G70" s="47"/>
      <c r="H70" s="58"/>
      <c r="I70" s="47"/>
      <c r="J70" s="52"/>
      <c r="K70" s="47"/>
      <c r="L70" s="52"/>
      <c r="M70" s="47"/>
      <c r="N70" s="52"/>
      <c r="O70" s="47"/>
      <c r="P70" s="52"/>
      <c r="Q70" s="47"/>
      <c r="R70" s="52"/>
      <c r="S70" s="53">
        <f>IF(AND(H70&lt;&gt;0,G70&lt;=5),VLOOKUP(H70,баллы!A$1:F$65,G70+1),0)</f>
        <v>0</v>
      </c>
      <c r="T70" s="53">
        <f>IF(AND(J70&lt;&gt;0,I70&lt;=5),VLOOKUP(J70,баллы!A$1:F$65,I70+1),0)</f>
        <v>0</v>
      </c>
      <c r="U70" s="53">
        <f>IF(AND(L70&lt;&gt;0,K70&lt;=5),VLOOKUP(L70,баллы!A$1:F$65,K70+1),0)</f>
        <v>0</v>
      </c>
      <c r="V70" s="54"/>
      <c r="W70" s="54"/>
      <c r="X70" s="54">
        <f t="shared" si="7"/>
        <v>0</v>
      </c>
      <c r="Y70" s="53">
        <f>IF(AND(N70&lt;&gt;0,M70&lt;=5),VLOOKUP(N70,баллы!A$1:F$65,M70+1),0)</f>
        <v>0</v>
      </c>
      <c r="Z70" s="53">
        <f>IF(AND(P70&lt;&gt;0,O70&lt;=5),VLOOKUP(P70,баллы!A$1:F$65,O70+1),0)</f>
        <v>0</v>
      </c>
      <c r="AA70" s="53">
        <f>IF(AND(R70&lt;&gt;0,Q70&lt;=5),VLOOKUP(R70,баллы!A$1:F$65,Q70+1),0)</f>
        <v>0</v>
      </c>
      <c r="AB70" s="55">
        <f t="shared" si="8"/>
        <v>0</v>
      </c>
      <c r="AC70" s="47"/>
      <c r="AD70" s="56"/>
    </row>
    <row r="71" spans="1:30" s="50" customFormat="1" ht="15" x14ac:dyDescent="0.25">
      <c r="A71" s="47"/>
      <c r="B71" s="49" t="s">
        <v>227</v>
      </c>
      <c r="C71" s="49" t="s">
        <v>25</v>
      </c>
      <c r="D71" s="50">
        <v>2001</v>
      </c>
      <c r="E71" s="51"/>
      <c r="F71" s="47">
        <f t="shared" si="6"/>
        <v>0</v>
      </c>
      <c r="G71" s="47"/>
      <c r="H71" s="58"/>
      <c r="I71" s="47"/>
      <c r="J71" s="52"/>
      <c r="K71" s="47"/>
      <c r="L71" s="52"/>
      <c r="M71" s="47"/>
      <c r="N71" s="52"/>
      <c r="O71" s="47"/>
      <c r="P71" s="52"/>
      <c r="Q71" s="47"/>
      <c r="R71" s="52"/>
      <c r="S71" s="53">
        <f>IF(AND(H71&lt;&gt;0,G71&lt;=5),VLOOKUP(H71,баллы!A$1:F$65,G71+1),0)</f>
        <v>0</v>
      </c>
      <c r="T71" s="53">
        <f>IF(AND(J71&lt;&gt;0,I71&lt;=5),VLOOKUP(J71,баллы!A$1:F$65,I71+1),0)</f>
        <v>0</v>
      </c>
      <c r="U71" s="53">
        <f>IF(AND(L71&lt;&gt;0,K71&lt;=5),VLOOKUP(L71,баллы!A$1:F$65,K71+1),0)</f>
        <v>0</v>
      </c>
      <c r="V71" s="54"/>
      <c r="W71" s="54"/>
      <c r="X71" s="54">
        <f t="shared" si="7"/>
        <v>0</v>
      </c>
      <c r="Y71" s="53">
        <f>IF(AND(N71&lt;&gt;0,M71&lt;=5),VLOOKUP(N71,баллы!A$1:F$65,M71+1),0)</f>
        <v>0</v>
      </c>
      <c r="Z71" s="53">
        <f>IF(AND(P71&lt;&gt;0,O71&lt;=5),VLOOKUP(P71,баллы!A$1:F$65,O71+1),0)</f>
        <v>0</v>
      </c>
      <c r="AA71" s="53">
        <f>IF(AND(R71&lt;&gt;0,Q71&lt;=5),VLOOKUP(R71,баллы!A$1:F$65,Q71+1),0)</f>
        <v>0</v>
      </c>
      <c r="AB71" s="55">
        <f t="shared" si="8"/>
        <v>0</v>
      </c>
      <c r="AC71" s="47"/>
      <c r="AD71" s="56"/>
    </row>
    <row r="72" spans="1:30" s="50" customFormat="1" ht="15" x14ac:dyDescent="0.25">
      <c r="A72" s="47"/>
      <c r="B72" s="50" t="s">
        <v>74</v>
      </c>
      <c r="C72" s="50" t="s">
        <v>27</v>
      </c>
      <c r="D72" s="50">
        <v>1987</v>
      </c>
      <c r="E72" s="51"/>
      <c r="F72" s="47">
        <f t="shared" si="6"/>
        <v>0</v>
      </c>
      <c r="G72" s="47"/>
      <c r="H72" s="58"/>
      <c r="I72" s="47"/>
      <c r="J72" s="52"/>
      <c r="K72" s="47"/>
      <c r="L72" s="52"/>
      <c r="M72" s="47"/>
      <c r="N72" s="52"/>
      <c r="O72" s="47"/>
      <c r="P72" s="52"/>
      <c r="Q72" s="47"/>
      <c r="R72" s="52"/>
      <c r="S72" s="53">
        <f>IF(AND(H72&lt;&gt;0,G72&lt;=5),VLOOKUP(H72,баллы!A$1:F$65,G72+1),0)</f>
        <v>0</v>
      </c>
      <c r="T72" s="53">
        <f>IF(AND(J72&lt;&gt;0,I72&lt;=5),VLOOKUP(J72,баллы!A$1:F$65,I72+1),0)</f>
        <v>0</v>
      </c>
      <c r="U72" s="53">
        <f>IF(AND(L72&lt;&gt;0,K72&lt;=5),VLOOKUP(L72,баллы!A$1:F$65,K72+1),0)</f>
        <v>0</v>
      </c>
      <c r="V72" s="54"/>
      <c r="W72" s="54"/>
      <c r="X72" s="54">
        <f t="shared" si="7"/>
        <v>0</v>
      </c>
      <c r="Y72" s="53">
        <f>IF(AND(N72&lt;&gt;0,M72&lt;=5),VLOOKUP(N72,баллы!A$1:F$65,M72+1),0)</f>
        <v>0</v>
      </c>
      <c r="Z72" s="53">
        <f>IF(AND(P72&lt;&gt;0,O72&lt;=5),VLOOKUP(P72,баллы!A$1:F$65,O72+1),0)</f>
        <v>0</v>
      </c>
      <c r="AA72" s="53">
        <f>IF(AND(R72&lt;&gt;0,Q72&lt;=5),VLOOKUP(R72,баллы!A$1:F$65,Q72+1),0)</f>
        <v>0</v>
      </c>
      <c r="AB72" s="55">
        <f t="shared" si="8"/>
        <v>0</v>
      </c>
      <c r="AC72" s="47"/>
      <c r="AD72" s="56"/>
    </row>
    <row r="73" spans="1:30" s="50" customFormat="1" ht="15" x14ac:dyDescent="0.25">
      <c r="A73" s="47"/>
      <c r="B73" s="49" t="s">
        <v>191</v>
      </c>
      <c r="C73" s="49" t="s">
        <v>88</v>
      </c>
      <c r="D73" s="50">
        <v>1979</v>
      </c>
      <c r="E73" s="51"/>
      <c r="F73" s="47">
        <f t="shared" si="6"/>
        <v>0</v>
      </c>
      <c r="G73" s="47"/>
      <c r="H73" s="58"/>
      <c r="I73" s="47"/>
      <c r="J73" s="52"/>
      <c r="K73" s="47"/>
      <c r="L73" s="52"/>
      <c r="M73" s="47"/>
      <c r="N73" s="52"/>
      <c r="O73" s="47"/>
      <c r="P73" s="52"/>
      <c r="Q73" s="47"/>
      <c r="R73" s="52"/>
      <c r="S73" s="53">
        <f>IF(AND(H73&lt;&gt;0,G73&lt;=5),VLOOKUP(H73,баллы!A$1:F$65,G73+1),0)</f>
        <v>0</v>
      </c>
      <c r="T73" s="53">
        <f>IF(AND(J73&lt;&gt;0,I73&lt;=5),VLOOKUP(J73,баллы!A$1:F$65,I73+1),0)</f>
        <v>0</v>
      </c>
      <c r="U73" s="53">
        <f>IF(AND(L73&lt;&gt;0,K73&lt;=5),VLOOKUP(L73,баллы!A$1:F$65,K73+1),0)</f>
        <v>0</v>
      </c>
      <c r="V73" s="54"/>
      <c r="W73" s="54"/>
      <c r="X73" s="54">
        <f t="shared" si="7"/>
        <v>0</v>
      </c>
      <c r="Y73" s="53">
        <f>IF(AND(N73&lt;&gt;0,M73&lt;=5),VLOOKUP(N73,баллы!A$1:F$65,M73+1),0)</f>
        <v>0</v>
      </c>
      <c r="Z73" s="53">
        <f>IF(AND(P73&lt;&gt;0,O73&lt;=5),VLOOKUP(P73,баллы!A$1:F$65,O73+1),0)</f>
        <v>0</v>
      </c>
      <c r="AA73" s="53">
        <f>IF(AND(R73&lt;&gt;0,Q73&lt;=5),VLOOKUP(R73,баллы!A$1:F$65,Q73+1),0)</f>
        <v>0</v>
      </c>
      <c r="AB73" s="55">
        <f t="shared" si="8"/>
        <v>0</v>
      </c>
      <c r="AC73" s="47"/>
      <c r="AD73" s="56"/>
    </row>
    <row r="74" spans="1:30" s="50" customFormat="1" ht="15" x14ac:dyDescent="0.25">
      <c r="A74" s="47"/>
      <c r="B74" s="49" t="s">
        <v>190</v>
      </c>
      <c r="C74" s="49" t="s">
        <v>88</v>
      </c>
      <c r="D74" s="50">
        <v>1980</v>
      </c>
      <c r="E74" s="51"/>
      <c r="F74" s="47">
        <f t="shared" si="6"/>
        <v>0</v>
      </c>
      <c r="G74" s="47"/>
      <c r="H74" s="58"/>
      <c r="I74" s="47"/>
      <c r="J74" s="52"/>
      <c r="K74" s="47"/>
      <c r="L74" s="52"/>
      <c r="M74" s="47"/>
      <c r="N74" s="52"/>
      <c r="O74" s="47"/>
      <c r="P74" s="52"/>
      <c r="Q74" s="47"/>
      <c r="R74" s="52"/>
      <c r="S74" s="53">
        <f>IF(AND(H74&lt;&gt;0,G74&lt;=5),VLOOKUP(H74,баллы!A$1:F$65,G74+1),0)</f>
        <v>0</v>
      </c>
      <c r="T74" s="53">
        <f>IF(AND(J74&lt;&gt;0,I74&lt;=5),VLOOKUP(J74,баллы!A$1:F$65,I74+1),0)</f>
        <v>0</v>
      </c>
      <c r="U74" s="53">
        <f>IF(AND(L74&lt;&gt;0,K74&lt;=5),VLOOKUP(L74,баллы!A$1:F$65,K74+1),0)</f>
        <v>0</v>
      </c>
      <c r="V74" s="54"/>
      <c r="W74" s="54"/>
      <c r="X74" s="54">
        <f t="shared" si="7"/>
        <v>0</v>
      </c>
      <c r="Y74" s="53">
        <f>IF(AND(N74&lt;&gt;0,M74&lt;=5),VLOOKUP(N74,баллы!A$1:F$65,M74+1),0)</f>
        <v>0</v>
      </c>
      <c r="Z74" s="53">
        <f>IF(AND(P74&lt;&gt;0,O74&lt;=5),VLOOKUP(P74,баллы!A$1:F$65,O74+1),0)</f>
        <v>0</v>
      </c>
      <c r="AA74" s="53">
        <f>IF(AND(R74&lt;&gt;0,Q74&lt;=5),VLOOKUP(R74,баллы!A$1:F$65,Q74+1),0)</f>
        <v>0</v>
      </c>
      <c r="AB74" s="55">
        <f t="shared" si="8"/>
        <v>0</v>
      </c>
      <c r="AC74" s="47"/>
      <c r="AD74" s="56"/>
    </row>
    <row r="75" spans="1:30" s="50" customFormat="1" ht="15" x14ac:dyDescent="0.25">
      <c r="A75" s="47"/>
      <c r="B75" s="50" t="s">
        <v>159</v>
      </c>
      <c r="C75" s="50" t="s">
        <v>88</v>
      </c>
      <c r="D75" s="50">
        <v>1959</v>
      </c>
      <c r="E75" s="51"/>
      <c r="F75" s="47">
        <f t="shared" si="6"/>
        <v>0</v>
      </c>
      <c r="G75" s="47"/>
      <c r="H75" s="58"/>
      <c r="I75" s="47"/>
      <c r="J75" s="60"/>
      <c r="K75" s="47"/>
      <c r="L75" s="60"/>
      <c r="M75" s="47"/>
      <c r="N75" s="52"/>
      <c r="O75" s="47"/>
      <c r="P75" s="52"/>
      <c r="Q75" s="47"/>
      <c r="R75" s="60"/>
      <c r="S75" s="53">
        <f>IF(AND(H75&lt;&gt;0,G75&lt;=5),VLOOKUP(H75,баллы!A$1:F$65,G75+1),0)</f>
        <v>0</v>
      </c>
      <c r="T75" s="53">
        <f>IF(AND(J75&lt;&gt;0,I75&lt;=5),VLOOKUP(J75,баллы!A$1:F$65,I75+1),0)</f>
        <v>0</v>
      </c>
      <c r="U75" s="53">
        <f>IF(AND(L75&lt;&gt;0,K75&lt;=5),VLOOKUP(L75,баллы!A$1:F$65,K75+1),0)</f>
        <v>0</v>
      </c>
      <c r="V75" s="54"/>
      <c r="W75" s="54"/>
      <c r="X75" s="54">
        <f t="shared" si="7"/>
        <v>0</v>
      </c>
      <c r="Y75" s="53">
        <f>IF(AND(N75&lt;&gt;0,M75&lt;=5),VLOOKUP(N75,баллы!A$1:F$65,M75+1),0)</f>
        <v>0</v>
      </c>
      <c r="Z75" s="53">
        <f>IF(AND(P75&lt;&gt;0,O75&lt;=5),VLOOKUP(P75,баллы!A$1:F$65,O75+1),0)</f>
        <v>0</v>
      </c>
      <c r="AA75" s="53">
        <f>IF(AND(R75&lt;&gt;0,Q75&lt;=5),VLOOKUP(R75,баллы!A$1:F$65,Q75+1),0)</f>
        <v>0</v>
      </c>
      <c r="AB75" s="55">
        <f t="shared" si="8"/>
        <v>0</v>
      </c>
      <c r="AC75" s="47"/>
      <c r="AD75" s="56"/>
    </row>
    <row r="76" spans="1:30" s="50" customFormat="1" ht="12.75" customHeight="1" x14ac:dyDescent="0.25">
      <c r="A76" s="47"/>
      <c r="B76" s="50" t="s">
        <v>61</v>
      </c>
      <c r="C76" s="50" t="s">
        <v>29</v>
      </c>
      <c r="D76" s="50">
        <v>1996</v>
      </c>
      <c r="E76" s="51"/>
      <c r="F76" s="47">
        <f t="shared" si="6"/>
        <v>0</v>
      </c>
      <c r="G76" s="47"/>
      <c r="H76" s="58"/>
      <c r="I76" s="47"/>
      <c r="J76" s="52"/>
      <c r="K76" s="47"/>
      <c r="L76" s="52"/>
      <c r="M76" s="47"/>
      <c r="N76" s="52"/>
      <c r="O76" s="47"/>
      <c r="P76" s="52"/>
      <c r="Q76" s="47"/>
      <c r="R76" s="52"/>
      <c r="S76" s="53">
        <f>IF(AND(H76&lt;&gt;0,G76&lt;=5),VLOOKUP(H76,баллы!A$1:F$65,G76+1),0)</f>
        <v>0</v>
      </c>
      <c r="T76" s="53">
        <f>IF(AND(J76&lt;&gt;0,I76&lt;=5),VLOOKUP(J76,баллы!A$1:F$65,I76+1),0)</f>
        <v>0</v>
      </c>
      <c r="U76" s="53">
        <f>IF(AND(L76&lt;&gt;0,K76&lt;=5),VLOOKUP(L76,баллы!A$1:F$65,K76+1),0)</f>
        <v>0</v>
      </c>
      <c r="V76" s="54"/>
      <c r="W76" s="54"/>
      <c r="X76" s="54">
        <f t="shared" si="7"/>
        <v>0</v>
      </c>
      <c r="Y76" s="53">
        <f>IF(AND(N76&lt;&gt;0,M76&lt;=5),VLOOKUP(N76,баллы!A$1:F$65,M76+1),0)</f>
        <v>0</v>
      </c>
      <c r="Z76" s="53">
        <f>IF(AND(P76&lt;&gt;0,O76&lt;=5),VLOOKUP(P76,баллы!A$1:F$65,O76+1),0)</f>
        <v>0</v>
      </c>
      <c r="AA76" s="53">
        <f>IF(AND(R76&lt;&gt;0,Q76&lt;=5),VLOOKUP(R76,баллы!A$1:F$65,Q76+1),0)</f>
        <v>0</v>
      </c>
      <c r="AB76" s="55">
        <f t="shared" si="8"/>
        <v>0</v>
      </c>
      <c r="AC76" s="47"/>
      <c r="AD76" s="56"/>
    </row>
    <row r="77" spans="1:30" s="50" customFormat="1" ht="15" x14ac:dyDescent="0.25">
      <c r="A77" s="47"/>
      <c r="B77" s="50" t="s">
        <v>36</v>
      </c>
      <c r="C77" s="50" t="s">
        <v>25</v>
      </c>
      <c r="D77" s="50">
        <v>1986</v>
      </c>
      <c r="E77" s="51"/>
      <c r="F77" s="47">
        <f t="shared" si="6"/>
        <v>0</v>
      </c>
      <c r="G77" s="47"/>
      <c r="H77" s="58"/>
      <c r="I77" s="47"/>
      <c r="J77" s="52"/>
      <c r="K77" s="47"/>
      <c r="L77" s="52"/>
      <c r="M77" s="47"/>
      <c r="N77" s="52"/>
      <c r="O77" s="47"/>
      <c r="P77" s="52"/>
      <c r="Q77" s="47"/>
      <c r="R77" s="52"/>
      <c r="S77" s="53">
        <f>IF(AND(H77&lt;&gt;0,G77&lt;=5),VLOOKUP(H77,баллы!A$1:F$65,G77+1),0)</f>
        <v>0</v>
      </c>
      <c r="T77" s="53">
        <f>IF(AND(J77&lt;&gt;0,I77&lt;=5),VLOOKUP(J77,баллы!A$1:F$65,I77+1),0)</f>
        <v>0</v>
      </c>
      <c r="U77" s="53">
        <f>IF(AND(L77&lt;&gt;0,K77&lt;=5),VLOOKUP(L77,баллы!A$1:F$65,K77+1),0)</f>
        <v>0</v>
      </c>
      <c r="V77" s="54"/>
      <c r="W77" s="54"/>
      <c r="X77" s="54">
        <f t="shared" si="7"/>
        <v>0</v>
      </c>
      <c r="Y77" s="53">
        <f>IF(AND(N77&lt;&gt;0,M77&lt;=5),VLOOKUP(N77,баллы!A$1:F$65,M77+1),0)</f>
        <v>0</v>
      </c>
      <c r="Z77" s="53">
        <f>IF(AND(P77&lt;&gt;0,O77&lt;=5),VLOOKUP(P77,баллы!A$1:F$65,O77+1),0)</f>
        <v>0</v>
      </c>
      <c r="AA77" s="53">
        <f>IF(AND(R77&lt;&gt;0,Q77&lt;=5),VLOOKUP(R77,баллы!A$1:F$65,Q77+1),0)</f>
        <v>0</v>
      </c>
      <c r="AB77" s="55">
        <f t="shared" si="8"/>
        <v>0</v>
      </c>
      <c r="AC77" s="47"/>
      <c r="AD77" s="56"/>
    </row>
    <row r="78" spans="1:30" s="50" customFormat="1" ht="15" customHeight="1" x14ac:dyDescent="0.25">
      <c r="A78" s="47"/>
      <c r="B78" s="50" t="s">
        <v>173</v>
      </c>
      <c r="C78" s="50" t="s">
        <v>25</v>
      </c>
      <c r="D78" s="50">
        <v>1979</v>
      </c>
      <c r="E78" s="51"/>
      <c r="F78" s="47">
        <f t="shared" si="6"/>
        <v>0</v>
      </c>
      <c r="G78" s="47"/>
      <c r="H78" s="58"/>
      <c r="I78" s="47"/>
      <c r="J78" s="52"/>
      <c r="K78" s="47"/>
      <c r="L78" s="52"/>
      <c r="M78" s="47"/>
      <c r="N78" s="52"/>
      <c r="O78" s="47"/>
      <c r="P78" s="52"/>
      <c r="Q78" s="47"/>
      <c r="R78" s="52"/>
      <c r="S78" s="53">
        <f>IF(AND(H78&lt;&gt;0,G78&lt;=5),VLOOKUP(H78,баллы!A$1:F$65,G78+1),0)</f>
        <v>0</v>
      </c>
      <c r="T78" s="53">
        <f>IF(AND(J78&lt;&gt;0,I78&lt;=5),VLOOKUP(J78,баллы!A$1:F$65,I78+1),0)</f>
        <v>0</v>
      </c>
      <c r="U78" s="53">
        <f>IF(AND(L78&lt;&gt;0,K78&lt;=5),VLOOKUP(L78,баллы!A$1:F$65,K78+1),0)</f>
        <v>0</v>
      </c>
      <c r="V78" s="54"/>
      <c r="W78" s="54"/>
      <c r="X78" s="54">
        <f t="shared" si="7"/>
        <v>0</v>
      </c>
      <c r="Y78" s="53">
        <f>IF(AND(N78&lt;&gt;0,M78&lt;=5),VLOOKUP(N78,баллы!A$1:F$65,M78+1),0)</f>
        <v>0</v>
      </c>
      <c r="Z78" s="53">
        <f>IF(AND(P78&lt;&gt;0,O78&lt;=5),VLOOKUP(P78,баллы!A$1:F$65,O78+1),0)</f>
        <v>0</v>
      </c>
      <c r="AA78" s="53">
        <f>IF(AND(R78&lt;&gt;0,Q78&lt;=5),VLOOKUP(R78,баллы!A$1:F$65,Q78+1),0)</f>
        <v>0</v>
      </c>
      <c r="AB78" s="55">
        <f t="shared" si="8"/>
        <v>0</v>
      </c>
      <c r="AC78" s="47"/>
      <c r="AD78" s="56"/>
    </row>
    <row r="79" spans="1:30" s="50" customFormat="1" ht="15" customHeight="1" x14ac:dyDescent="0.25">
      <c r="A79" s="47"/>
      <c r="B79" s="50" t="s">
        <v>216</v>
      </c>
      <c r="C79" s="50" t="s">
        <v>25</v>
      </c>
      <c r="D79" s="50">
        <v>1992</v>
      </c>
      <c r="E79" s="51"/>
      <c r="F79" s="47">
        <f t="shared" si="6"/>
        <v>0</v>
      </c>
      <c r="G79" s="47"/>
      <c r="H79" s="58"/>
      <c r="I79" s="47"/>
      <c r="J79" s="60"/>
      <c r="K79" s="47"/>
      <c r="L79" s="60"/>
      <c r="M79" s="47"/>
      <c r="N79" s="52"/>
      <c r="O79" s="47"/>
      <c r="P79" s="52"/>
      <c r="Q79" s="47"/>
      <c r="R79" s="60"/>
      <c r="S79" s="53">
        <f>IF(AND(H79&lt;&gt;0,G79&lt;=5),VLOOKUP(H79,баллы!A$1:F$65,G79+1),0)</f>
        <v>0</v>
      </c>
      <c r="T79" s="53">
        <f>IF(AND(J79&lt;&gt;0,I79&lt;=5),VLOOKUP(J79,баллы!A$1:F$65,I79+1),0)</f>
        <v>0</v>
      </c>
      <c r="U79" s="53">
        <f>IF(AND(L79&lt;&gt;0,K79&lt;=5),VLOOKUP(L79,баллы!A$1:F$65,K79+1),0)</f>
        <v>0</v>
      </c>
      <c r="V79" s="54"/>
      <c r="W79" s="54"/>
      <c r="X79" s="54">
        <f t="shared" si="7"/>
        <v>0</v>
      </c>
      <c r="Y79" s="53">
        <f>IF(AND(N79&lt;&gt;0,M79&lt;=5),VLOOKUP(N79,баллы!A$1:F$65,M79+1),0)</f>
        <v>0</v>
      </c>
      <c r="Z79" s="53">
        <f>IF(AND(P79&lt;&gt;0,O79&lt;=5),VLOOKUP(P79,баллы!A$1:F$65,O79+1),0)</f>
        <v>0</v>
      </c>
      <c r="AA79" s="53">
        <f>IF(AND(R79&lt;&gt;0,Q79&lt;=5),VLOOKUP(R79,баллы!A$1:F$65,Q79+1),0)</f>
        <v>0</v>
      </c>
      <c r="AB79" s="55">
        <f t="shared" si="8"/>
        <v>0</v>
      </c>
      <c r="AC79" s="47"/>
      <c r="AD79" s="56"/>
    </row>
    <row r="80" spans="1:30" s="50" customFormat="1" ht="15" customHeight="1" x14ac:dyDescent="0.25">
      <c r="A80" s="47"/>
      <c r="B80" s="49" t="s">
        <v>236</v>
      </c>
      <c r="C80" s="49" t="s">
        <v>211</v>
      </c>
      <c r="D80" s="50">
        <v>1986</v>
      </c>
      <c r="E80" s="51"/>
      <c r="F80" s="47">
        <f t="shared" si="6"/>
        <v>0</v>
      </c>
      <c r="G80" s="47"/>
      <c r="H80" s="58"/>
      <c r="I80" s="47"/>
      <c r="J80" s="52"/>
      <c r="K80" s="47"/>
      <c r="L80" s="52"/>
      <c r="M80" s="47"/>
      <c r="N80" s="52"/>
      <c r="O80" s="47"/>
      <c r="P80" s="52"/>
      <c r="Q80" s="47"/>
      <c r="R80" s="52"/>
      <c r="S80" s="53">
        <f>IF(AND(H80&lt;&gt;0,G80&lt;=5),VLOOKUP(H80,баллы!A$1:F$65,G80+1),0)</f>
        <v>0</v>
      </c>
      <c r="T80" s="53">
        <f>IF(AND(J80&lt;&gt;0,I80&lt;=5),VLOOKUP(J80,баллы!A$1:F$65,I80+1),0)</f>
        <v>0</v>
      </c>
      <c r="U80" s="53">
        <f>IF(AND(L80&lt;&gt;0,K80&lt;=5),VLOOKUP(L80,баллы!A$1:F$65,K80+1),0)</f>
        <v>0</v>
      </c>
      <c r="V80" s="54"/>
      <c r="W80" s="54"/>
      <c r="X80" s="54">
        <f t="shared" si="7"/>
        <v>0</v>
      </c>
      <c r="Y80" s="53">
        <f>IF(AND(N80&lt;&gt;0,M80&lt;=5),VLOOKUP(N80,баллы!A$1:F$65,M80+1),0)</f>
        <v>0</v>
      </c>
      <c r="Z80" s="53">
        <f>IF(AND(P80&lt;&gt;0,O80&lt;=5),VLOOKUP(P80,баллы!A$1:F$65,O80+1),0)</f>
        <v>0</v>
      </c>
      <c r="AA80" s="53">
        <f>IF(AND(R80&lt;&gt;0,Q80&lt;=5),VLOOKUP(R80,баллы!A$1:F$65,Q80+1),0)</f>
        <v>0</v>
      </c>
      <c r="AB80" s="55">
        <f t="shared" si="8"/>
        <v>0</v>
      </c>
      <c r="AC80" s="47"/>
      <c r="AD80" s="56"/>
    </row>
    <row r="81" spans="1:30" s="50" customFormat="1" ht="15" x14ac:dyDescent="0.25">
      <c r="A81" s="47"/>
      <c r="B81" s="50" t="s">
        <v>245</v>
      </c>
      <c r="C81" s="50" t="s">
        <v>244</v>
      </c>
      <c r="D81" s="50">
        <v>1970</v>
      </c>
      <c r="E81" s="51"/>
      <c r="F81" s="47">
        <f t="shared" si="6"/>
        <v>0</v>
      </c>
      <c r="G81" s="47"/>
      <c r="H81" s="58"/>
      <c r="I81" s="47"/>
      <c r="J81" s="60"/>
      <c r="K81" s="47"/>
      <c r="L81" s="60"/>
      <c r="M81" s="47"/>
      <c r="N81" s="60"/>
      <c r="O81" s="47"/>
      <c r="P81" s="52"/>
      <c r="Q81" s="47"/>
      <c r="R81" s="52"/>
      <c r="S81" s="53">
        <f>IF(AND(H81&lt;&gt;0,G81&lt;=5),VLOOKUP(H81,баллы!A$1:F$65,G81+1),0)</f>
        <v>0</v>
      </c>
      <c r="T81" s="53">
        <f>IF(AND(J81&lt;&gt;0,I81&lt;=5),VLOOKUP(J81,баллы!A$1:F$65,I81+1),0)</f>
        <v>0</v>
      </c>
      <c r="U81" s="53">
        <f>IF(AND(L81&lt;&gt;0,K81&lt;=5),VLOOKUP(L81,баллы!A$1:F$65,K81+1),0)</f>
        <v>0</v>
      </c>
      <c r="V81" s="54"/>
      <c r="W81" s="54"/>
      <c r="X81" s="54">
        <f t="shared" si="7"/>
        <v>0</v>
      </c>
      <c r="Y81" s="53">
        <f>IF(AND(N81&lt;&gt;0,M81&lt;=5),VLOOKUP(N81,баллы!A$1:F$65,M81+1),0)</f>
        <v>0</v>
      </c>
      <c r="Z81" s="53">
        <f>IF(AND(P81&lt;&gt;0,O81&lt;=5),VLOOKUP(P81,баллы!A$1:F$65,O81+1),0)</f>
        <v>0</v>
      </c>
      <c r="AA81" s="53">
        <f>IF(AND(R81&lt;&gt;0,Q81&lt;=5),VLOOKUP(R81,баллы!A$1:F$65,Q81+1),0)</f>
        <v>0</v>
      </c>
      <c r="AB81" s="55">
        <f t="shared" si="8"/>
        <v>0</v>
      </c>
      <c r="AC81" s="47"/>
      <c r="AD81" s="56"/>
    </row>
    <row r="82" spans="1:30" s="50" customFormat="1" ht="15" x14ac:dyDescent="0.25">
      <c r="A82" s="47"/>
      <c r="B82" s="49" t="s">
        <v>194</v>
      </c>
      <c r="C82" s="49" t="s">
        <v>155</v>
      </c>
      <c r="D82" s="50">
        <v>1996</v>
      </c>
      <c r="E82" s="51"/>
      <c r="F82" s="47">
        <f t="shared" si="6"/>
        <v>0</v>
      </c>
      <c r="G82" s="47"/>
      <c r="H82" s="58"/>
      <c r="I82" s="47"/>
      <c r="J82" s="52"/>
      <c r="K82" s="47"/>
      <c r="L82" s="52"/>
      <c r="M82" s="47"/>
      <c r="N82" s="52"/>
      <c r="O82" s="47"/>
      <c r="P82" s="52"/>
      <c r="Q82" s="47"/>
      <c r="R82" s="52"/>
      <c r="S82" s="53">
        <f>IF(AND(H82&lt;&gt;0,G82&lt;=5),VLOOKUP(H82,баллы!A$1:F$65,G82+1),0)</f>
        <v>0</v>
      </c>
      <c r="T82" s="53">
        <f>IF(AND(J82&lt;&gt;0,I82&lt;=5),VLOOKUP(J82,баллы!A$1:F$65,I82+1),0)</f>
        <v>0</v>
      </c>
      <c r="U82" s="53">
        <f>IF(AND(L82&lt;&gt;0,K82&lt;=5),VLOOKUP(L82,баллы!A$1:F$65,K82+1),0)</f>
        <v>0</v>
      </c>
      <c r="V82" s="54"/>
      <c r="W82" s="54"/>
      <c r="X82" s="54">
        <f t="shared" si="7"/>
        <v>0</v>
      </c>
      <c r="Y82" s="53">
        <f>IF(AND(N82&lt;&gt;0,M82&lt;=5),VLOOKUP(N82,баллы!A$1:F$65,M82+1),0)</f>
        <v>0</v>
      </c>
      <c r="Z82" s="53">
        <f>IF(AND(P82&lt;&gt;0,O82&lt;=5),VLOOKUP(P82,баллы!A$1:F$65,O82+1),0)</f>
        <v>0</v>
      </c>
      <c r="AA82" s="53">
        <f>IF(AND(R82&lt;&gt;0,Q82&lt;=5),VLOOKUP(R82,баллы!A$1:F$65,Q82+1),0)</f>
        <v>0</v>
      </c>
      <c r="AB82" s="55">
        <f t="shared" si="8"/>
        <v>0</v>
      </c>
      <c r="AC82" s="47"/>
      <c r="AD82" s="56"/>
    </row>
    <row r="83" spans="1:30" s="50" customFormat="1" ht="15" customHeight="1" x14ac:dyDescent="0.25">
      <c r="A83" s="47"/>
      <c r="B83" s="49" t="s">
        <v>237</v>
      </c>
      <c r="C83" s="49" t="s">
        <v>25</v>
      </c>
      <c r="D83" s="50">
        <v>2002</v>
      </c>
      <c r="E83" s="51"/>
      <c r="F83" s="47">
        <f t="shared" si="6"/>
        <v>0</v>
      </c>
      <c r="G83" s="47"/>
      <c r="H83" s="58"/>
      <c r="I83" s="47"/>
      <c r="J83" s="52"/>
      <c r="K83" s="47"/>
      <c r="L83" s="52"/>
      <c r="M83" s="47"/>
      <c r="N83" s="52"/>
      <c r="O83" s="47"/>
      <c r="P83" s="52"/>
      <c r="Q83" s="47"/>
      <c r="R83" s="52"/>
      <c r="S83" s="53">
        <f>IF(AND(H83&lt;&gt;0,G83&lt;=5),VLOOKUP(H83,баллы!A$1:F$65,G83+1),0)</f>
        <v>0</v>
      </c>
      <c r="T83" s="53">
        <f>IF(AND(J83&lt;&gt;0,I83&lt;=5),VLOOKUP(J83,баллы!A$1:F$65,I83+1),0)</f>
        <v>0</v>
      </c>
      <c r="U83" s="53">
        <f>IF(AND(L83&lt;&gt;0,K83&lt;=5),VLOOKUP(L83,баллы!A$1:F$65,K83+1),0)</f>
        <v>0</v>
      </c>
      <c r="V83" s="54"/>
      <c r="W83" s="54"/>
      <c r="X83" s="54">
        <f t="shared" si="7"/>
        <v>0</v>
      </c>
      <c r="Y83" s="53">
        <f>IF(AND(N83&lt;&gt;0,M83&lt;=5),VLOOKUP(N83,баллы!A$1:F$65,M83+1),0)</f>
        <v>0</v>
      </c>
      <c r="Z83" s="53">
        <f>IF(AND(P83&lt;&gt;0,O83&lt;=5),VLOOKUP(P83,баллы!A$1:F$65,O83+1),0)</f>
        <v>0</v>
      </c>
      <c r="AA83" s="53">
        <f>IF(AND(R83&lt;&gt;0,Q83&lt;=5),VLOOKUP(R83,баллы!A$1:F$65,Q83+1),0)</f>
        <v>0</v>
      </c>
      <c r="AB83" s="55">
        <f t="shared" si="8"/>
        <v>0</v>
      </c>
      <c r="AC83" s="47"/>
      <c r="AD83" s="56"/>
    </row>
    <row r="84" spans="1:30" s="50" customFormat="1" ht="15" customHeight="1" x14ac:dyDescent="0.25">
      <c r="A84" s="47"/>
      <c r="B84" s="50" t="s">
        <v>34</v>
      </c>
      <c r="C84" s="50" t="s">
        <v>29</v>
      </c>
      <c r="D84" s="50">
        <v>1994</v>
      </c>
      <c r="E84" s="51"/>
      <c r="F84" s="47">
        <f t="shared" si="6"/>
        <v>0</v>
      </c>
      <c r="G84" s="47"/>
      <c r="H84" s="58"/>
      <c r="I84" s="47"/>
      <c r="J84" s="52"/>
      <c r="K84" s="47"/>
      <c r="L84" s="52"/>
      <c r="M84" s="47"/>
      <c r="N84" s="52"/>
      <c r="O84" s="47"/>
      <c r="P84" s="52"/>
      <c r="Q84" s="47"/>
      <c r="R84" s="52"/>
      <c r="S84" s="53">
        <f>IF(AND(H84&lt;&gt;0,G84&lt;=5),VLOOKUP(H84,баллы!A$1:F$65,G84+1),0)</f>
        <v>0</v>
      </c>
      <c r="T84" s="53">
        <f>IF(AND(J84&lt;&gt;0,I84&lt;=5),VLOOKUP(J84,баллы!A$1:F$65,I84+1),0)</f>
        <v>0</v>
      </c>
      <c r="U84" s="53">
        <f>IF(AND(L84&lt;&gt;0,K84&lt;=5),VLOOKUP(L84,баллы!A$1:F$65,K84+1),0)</f>
        <v>0</v>
      </c>
      <c r="V84" s="54"/>
      <c r="W84" s="54"/>
      <c r="X84" s="54">
        <f t="shared" si="7"/>
        <v>0</v>
      </c>
      <c r="Y84" s="53">
        <f>IF(AND(N84&lt;&gt;0,M84&lt;=5),VLOOKUP(N84,баллы!A$1:F$65,M84+1),0)</f>
        <v>0</v>
      </c>
      <c r="Z84" s="53">
        <f>IF(AND(P84&lt;&gt;0,O84&lt;=5),VLOOKUP(P84,баллы!A$1:F$65,O84+1),0)</f>
        <v>0</v>
      </c>
      <c r="AA84" s="53">
        <f>IF(AND(R84&lt;&gt;0,Q84&lt;=5),VLOOKUP(R84,баллы!A$1:F$65,Q84+1),0)</f>
        <v>0</v>
      </c>
      <c r="AB84" s="55">
        <f t="shared" si="8"/>
        <v>0</v>
      </c>
      <c r="AC84" s="47"/>
      <c r="AD84" s="56"/>
    </row>
    <row r="85" spans="1:30" s="50" customFormat="1" ht="15" customHeight="1" x14ac:dyDescent="0.25">
      <c r="A85" s="47"/>
      <c r="B85" s="50" t="s">
        <v>80</v>
      </c>
      <c r="C85" s="50" t="s">
        <v>108</v>
      </c>
      <c r="D85" s="50">
        <v>1991</v>
      </c>
      <c r="E85" s="51"/>
      <c r="F85" s="47">
        <f t="shared" ref="F85:F106" si="9">COUNTA(H85,J85,L85,N85,P85,R85)</f>
        <v>0</v>
      </c>
      <c r="G85" s="47"/>
      <c r="H85" s="58"/>
      <c r="I85" s="47"/>
      <c r="J85" s="52"/>
      <c r="K85" s="47"/>
      <c r="L85" s="52"/>
      <c r="M85" s="47"/>
      <c r="N85" s="52"/>
      <c r="O85" s="47"/>
      <c r="P85" s="52"/>
      <c r="Q85" s="47"/>
      <c r="R85" s="52"/>
      <c r="S85" s="53">
        <f>IF(AND(H85&lt;&gt;0,G85&lt;=5),VLOOKUP(H85,баллы!A$1:F$65,G85+1),0)</f>
        <v>0</v>
      </c>
      <c r="T85" s="53">
        <f>IF(AND(J85&lt;&gt;0,I85&lt;=5),VLOOKUP(J85,баллы!A$1:F$65,I85+1),0)</f>
        <v>0</v>
      </c>
      <c r="U85" s="53">
        <f>IF(AND(L85&lt;&gt;0,K85&lt;=5),VLOOKUP(L85,баллы!A$1:F$65,K85+1),0)</f>
        <v>0</v>
      </c>
      <c r="V85" s="54"/>
      <c r="W85" s="54"/>
      <c r="X85" s="54">
        <f t="shared" si="7"/>
        <v>0</v>
      </c>
      <c r="Y85" s="53">
        <f>IF(AND(N85&lt;&gt;0,M85&lt;=5),VLOOKUP(N85,баллы!A$1:F$65,M85+1),0)</f>
        <v>0</v>
      </c>
      <c r="Z85" s="53">
        <f>IF(AND(P85&lt;&gt;0,O85&lt;=5),VLOOKUP(P85,баллы!A$1:F$65,O85+1),0)</f>
        <v>0</v>
      </c>
      <c r="AA85" s="53">
        <f>IF(AND(R85&lt;&gt;0,Q85&lt;=5),VLOOKUP(R85,баллы!A$1:F$65,Q85+1),0)</f>
        <v>0</v>
      </c>
      <c r="AB85" s="55">
        <f t="shared" si="8"/>
        <v>0</v>
      </c>
      <c r="AC85" s="47"/>
      <c r="AD85" s="56"/>
    </row>
    <row r="86" spans="1:30" s="50" customFormat="1" ht="15" customHeight="1" x14ac:dyDescent="0.25">
      <c r="A86" s="47"/>
      <c r="B86" s="50" t="s">
        <v>171</v>
      </c>
      <c r="C86" s="50" t="s">
        <v>172</v>
      </c>
      <c r="D86" s="50">
        <v>1976</v>
      </c>
      <c r="E86" s="51"/>
      <c r="F86" s="47">
        <f t="shared" si="9"/>
        <v>0</v>
      </c>
      <c r="G86" s="47"/>
      <c r="H86" s="58"/>
      <c r="I86" s="47"/>
      <c r="J86" s="52"/>
      <c r="K86" s="47"/>
      <c r="L86" s="52"/>
      <c r="M86" s="47"/>
      <c r="N86" s="52"/>
      <c r="O86" s="47"/>
      <c r="P86" s="52"/>
      <c r="Q86" s="47"/>
      <c r="R86" s="52"/>
      <c r="S86" s="53">
        <f>IF(AND(H86&lt;&gt;0,G86&lt;=5),VLOOKUP(H86,баллы!A$1:F$65,G86+1),0)</f>
        <v>0</v>
      </c>
      <c r="T86" s="53">
        <f>IF(AND(J86&lt;&gt;0,I86&lt;=5),VLOOKUP(J86,баллы!A$1:F$65,I86+1),0)</f>
        <v>0</v>
      </c>
      <c r="U86" s="53">
        <f>IF(AND(L86&lt;&gt;0,K86&lt;=5),VLOOKUP(L86,баллы!A$1:F$65,K86+1),0)</f>
        <v>0</v>
      </c>
      <c r="V86" s="54"/>
      <c r="W86" s="54"/>
      <c r="X86" s="54">
        <f t="shared" si="7"/>
        <v>0</v>
      </c>
      <c r="Y86" s="53">
        <f>IF(AND(N86&lt;&gt;0,M86&lt;=5),VLOOKUP(N86,баллы!A$1:F$65,M86+1),0)</f>
        <v>0</v>
      </c>
      <c r="Z86" s="53">
        <f>IF(AND(P86&lt;&gt;0,O86&lt;=5),VLOOKUP(P86,баллы!A$1:F$65,O86+1),0)</f>
        <v>0</v>
      </c>
      <c r="AA86" s="53">
        <f>IF(AND(R86&lt;&gt;0,Q86&lt;=5),VLOOKUP(R86,баллы!A$1:F$65,Q86+1),0)</f>
        <v>0</v>
      </c>
      <c r="AB86" s="55">
        <f t="shared" si="8"/>
        <v>0</v>
      </c>
      <c r="AC86" s="47"/>
      <c r="AD86" s="56"/>
    </row>
    <row r="87" spans="1:30" s="50" customFormat="1" ht="15" customHeight="1" x14ac:dyDescent="0.25">
      <c r="A87" s="47"/>
      <c r="B87" s="49" t="s">
        <v>192</v>
      </c>
      <c r="C87" s="49" t="s">
        <v>25</v>
      </c>
      <c r="D87" s="50">
        <v>2006</v>
      </c>
      <c r="E87" s="51"/>
      <c r="F87" s="47">
        <f t="shared" si="9"/>
        <v>0</v>
      </c>
      <c r="G87" s="47"/>
      <c r="H87" s="58"/>
      <c r="I87" s="47"/>
      <c r="J87" s="52"/>
      <c r="K87" s="47"/>
      <c r="L87" s="52"/>
      <c r="M87" s="47"/>
      <c r="N87" s="52"/>
      <c r="O87" s="47"/>
      <c r="P87" s="52"/>
      <c r="Q87" s="47"/>
      <c r="R87" s="52"/>
      <c r="S87" s="53">
        <f>IF(AND(H87&lt;&gt;0,G87&lt;=5),VLOOKUP(H87,баллы!A$1:F$65,G87+1),0)</f>
        <v>0</v>
      </c>
      <c r="T87" s="53">
        <f>IF(AND(J87&lt;&gt;0,I87&lt;=5),VLOOKUP(J87,баллы!A$1:F$65,I87+1),0)</f>
        <v>0</v>
      </c>
      <c r="U87" s="53">
        <f>IF(AND(L87&lt;&gt;0,K87&lt;=5),VLOOKUP(L87,баллы!A$1:F$65,K87+1),0)</f>
        <v>0</v>
      </c>
      <c r="V87" s="54"/>
      <c r="W87" s="54"/>
      <c r="X87" s="54">
        <f t="shared" si="7"/>
        <v>0</v>
      </c>
      <c r="Y87" s="53">
        <f>IF(AND(N87&lt;&gt;0,M87&lt;=5),VLOOKUP(N87,баллы!A$1:F$65,M87+1),0)</f>
        <v>0</v>
      </c>
      <c r="Z87" s="53">
        <f>IF(AND(P87&lt;&gt;0,O87&lt;=5),VLOOKUP(P87,баллы!A$1:F$65,O87+1),0)</f>
        <v>0</v>
      </c>
      <c r="AA87" s="53">
        <f>IF(AND(R87&lt;&gt;0,Q87&lt;=5),VLOOKUP(R87,баллы!A$1:F$65,Q87+1),0)</f>
        <v>0</v>
      </c>
      <c r="AB87" s="55">
        <f t="shared" si="8"/>
        <v>0</v>
      </c>
      <c r="AC87" s="47"/>
      <c r="AD87" s="56"/>
    </row>
    <row r="88" spans="1:30" s="50" customFormat="1" ht="15" customHeight="1" x14ac:dyDescent="0.25">
      <c r="A88" s="47"/>
      <c r="B88" s="50" t="s">
        <v>118</v>
      </c>
      <c r="C88" s="50" t="s">
        <v>25</v>
      </c>
      <c r="D88" s="50">
        <v>1975</v>
      </c>
      <c r="E88" s="51"/>
      <c r="F88" s="47">
        <f t="shared" si="9"/>
        <v>0</v>
      </c>
      <c r="G88" s="47"/>
      <c r="H88" s="58"/>
      <c r="I88" s="47"/>
      <c r="J88" s="52"/>
      <c r="K88" s="47"/>
      <c r="L88" s="52"/>
      <c r="M88" s="47"/>
      <c r="N88" s="52"/>
      <c r="O88" s="47"/>
      <c r="P88" s="52"/>
      <c r="Q88" s="47"/>
      <c r="R88" s="52"/>
      <c r="S88" s="53">
        <f>IF(AND(H88&lt;&gt;0,G88&lt;=5),VLOOKUP(H88,баллы!A$1:F$65,G88+1),0)</f>
        <v>0</v>
      </c>
      <c r="T88" s="53">
        <f>IF(AND(J88&lt;&gt;0,I88&lt;=5),VLOOKUP(J88,баллы!A$1:F$65,I88+1),0)</f>
        <v>0</v>
      </c>
      <c r="U88" s="53">
        <f>IF(AND(L88&lt;&gt;0,K88&lt;=5),VLOOKUP(L88,баллы!A$1:F$65,K88+1),0)</f>
        <v>0</v>
      </c>
      <c r="V88" s="54"/>
      <c r="W88" s="54"/>
      <c r="X88" s="54">
        <f t="shared" si="7"/>
        <v>0</v>
      </c>
      <c r="Y88" s="53">
        <f>IF(AND(N88&lt;&gt;0,M88&lt;=5),VLOOKUP(N88,баллы!A$1:F$65,M88+1),0)</f>
        <v>0</v>
      </c>
      <c r="Z88" s="53">
        <f>IF(AND(P88&lt;&gt;0,O88&lt;=5),VLOOKUP(P88,баллы!A$1:F$65,O88+1),0)</f>
        <v>0</v>
      </c>
      <c r="AA88" s="53">
        <f>IF(AND(R88&lt;&gt;0,Q88&lt;=5),VLOOKUP(R88,баллы!A$1:F$65,Q88+1),0)</f>
        <v>0</v>
      </c>
      <c r="AB88" s="55">
        <f t="shared" si="8"/>
        <v>0</v>
      </c>
      <c r="AC88" s="47"/>
      <c r="AD88" s="56"/>
    </row>
    <row r="89" spans="1:30" s="50" customFormat="1" ht="15" customHeight="1" x14ac:dyDescent="0.25">
      <c r="A89" s="47"/>
      <c r="B89" s="50" t="s">
        <v>239</v>
      </c>
      <c r="C89" s="50" t="s">
        <v>27</v>
      </c>
      <c r="D89" s="50">
        <v>2002</v>
      </c>
      <c r="E89" s="51"/>
      <c r="F89" s="47">
        <f t="shared" si="9"/>
        <v>0</v>
      </c>
      <c r="G89" s="47"/>
      <c r="H89" s="58"/>
      <c r="I89" s="47"/>
      <c r="J89" s="60"/>
      <c r="K89" s="47"/>
      <c r="L89" s="60"/>
      <c r="M89" s="47"/>
      <c r="N89" s="60"/>
      <c r="O89" s="47"/>
      <c r="P89" s="52"/>
      <c r="Q89" s="47"/>
      <c r="R89" s="52"/>
      <c r="S89" s="53">
        <f>IF(AND(H89&lt;&gt;0,G89&lt;=5),VLOOKUP(H89,баллы!A$1:F$65,G89+1),0)</f>
        <v>0</v>
      </c>
      <c r="T89" s="53">
        <f>IF(AND(J89&lt;&gt;0,I89&lt;=5),VLOOKUP(J89,баллы!A$1:F$65,I89+1),0)</f>
        <v>0</v>
      </c>
      <c r="U89" s="53">
        <f>IF(AND(L89&lt;&gt;0,K89&lt;=5),VLOOKUP(L89,баллы!A$1:F$65,K89+1),0)</f>
        <v>0</v>
      </c>
      <c r="V89" s="54"/>
      <c r="W89" s="54"/>
      <c r="X89" s="54">
        <f t="shared" si="7"/>
        <v>0</v>
      </c>
      <c r="Y89" s="53">
        <f>IF(AND(N89&lt;&gt;0,M89&lt;=5),VLOOKUP(N89,баллы!A$1:F$65,M89+1),0)</f>
        <v>0</v>
      </c>
      <c r="Z89" s="53">
        <f>IF(AND(P89&lt;&gt;0,O89&lt;=5),VLOOKUP(P89,баллы!A$1:F$65,O89+1),0)</f>
        <v>0</v>
      </c>
      <c r="AA89" s="53">
        <f>IF(AND(R89&lt;&gt;0,Q89&lt;=5),VLOOKUP(R89,баллы!A$1:F$65,Q89+1),0)</f>
        <v>0</v>
      </c>
      <c r="AB89" s="55">
        <f t="shared" si="8"/>
        <v>0</v>
      </c>
      <c r="AC89" s="47"/>
      <c r="AD89" s="56"/>
    </row>
    <row r="90" spans="1:30" s="50" customFormat="1" ht="15" customHeight="1" x14ac:dyDescent="0.25">
      <c r="A90" s="47"/>
      <c r="B90" s="49" t="s">
        <v>219</v>
      </c>
      <c r="C90" s="49" t="s">
        <v>25</v>
      </c>
      <c r="D90" s="50">
        <v>1964</v>
      </c>
      <c r="E90" s="51"/>
      <c r="F90" s="47">
        <f t="shared" si="9"/>
        <v>0</v>
      </c>
      <c r="G90" s="47"/>
      <c r="H90" s="58"/>
      <c r="I90" s="47"/>
      <c r="J90" s="52"/>
      <c r="K90" s="47"/>
      <c r="L90" s="52"/>
      <c r="M90" s="47"/>
      <c r="N90" s="52"/>
      <c r="O90" s="47"/>
      <c r="P90" s="52"/>
      <c r="Q90" s="47"/>
      <c r="R90" s="52"/>
      <c r="S90" s="53">
        <f>IF(AND(H90&lt;&gt;0,G90&lt;=5),VLOOKUP(H90,баллы!A$1:F$65,G90+1),0)</f>
        <v>0</v>
      </c>
      <c r="T90" s="53">
        <f>IF(AND(J90&lt;&gt;0,I90&lt;=5),VLOOKUP(J90,баллы!A$1:F$65,I90+1),0)</f>
        <v>0</v>
      </c>
      <c r="U90" s="53">
        <f>IF(AND(L90&lt;&gt;0,K90&lt;=5),VLOOKUP(L90,баллы!A$1:F$65,K90+1),0)</f>
        <v>0</v>
      </c>
      <c r="V90" s="54"/>
      <c r="W90" s="54"/>
      <c r="X90" s="54">
        <f t="shared" si="7"/>
        <v>0</v>
      </c>
      <c r="Y90" s="53">
        <f>IF(AND(N90&lt;&gt;0,M90&lt;=5),VLOOKUP(N90,баллы!A$1:F$65,M90+1),0)</f>
        <v>0</v>
      </c>
      <c r="Z90" s="53">
        <f>IF(AND(P90&lt;&gt;0,O90&lt;=5),VLOOKUP(P90,баллы!A$1:F$65,O90+1),0)</f>
        <v>0</v>
      </c>
      <c r="AA90" s="53">
        <f>IF(AND(R90&lt;&gt;0,Q90&lt;=5),VLOOKUP(R90,баллы!A$1:F$65,Q90+1),0)</f>
        <v>0</v>
      </c>
      <c r="AB90" s="55">
        <f t="shared" si="8"/>
        <v>0</v>
      </c>
      <c r="AC90" s="47"/>
      <c r="AD90" s="56"/>
    </row>
    <row r="91" spans="1:30" s="50" customFormat="1" ht="12.75" customHeight="1" x14ac:dyDescent="0.25">
      <c r="A91" s="47"/>
      <c r="B91" s="50" t="s">
        <v>79</v>
      </c>
      <c r="C91" s="50" t="s">
        <v>27</v>
      </c>
      <c r="D91" s="50">
        <v>1963</v>
      </c>
      <c r="E91" s="51"/>
      <c r="F91" s="47">
        <f t="shared" si="9"/>
        <v>0</v>
      </c>
      <c r="G91" s="47"/>
      <c r="H91" s="58"/>
      <c r="I91" s="47"/>
      <c r="J91" s="52"/>
      <c r="K91" s="47"/>
      <c r="L91" s="52"/>
      <c r="M91" s="47"/>
      <c r="N91" s="52"/>
      <c r="O91" s="47"/>
      <c r="P91" s="52"/>
      <c r="Q91" s="47"/>
      <c r="R91" s="52"/>
      <c r="S91" s="53">
        <f>IF(AND(H91&lt;&gt;0,G91&lt;=5),VLOOKUP(H91,баллы!A$1:F$65,G91+1),0)</f>
        <v>0</v>
      </c>
      <c r="T91" s="53">
        <f>IF(AND(J91&lt;&gt;0,I91&lt;=5),VLOOKUP(J91,баллы!A$1:F$65,I91+1),0)</f>
        <v>0</v>
      </c>
      <c r="U91" s="53">
        <f>IF(AND(L91&lt;&gt;0,K91&lt;=5),VLOOKUP(L91,баллы!A$1:F$65,K91+1),0)</f>
        <v>0</v>
      </c>
      <c r="V91" s="54"/>
      <c r="W91" s="54"/>
      <c r="X91" s="54">
        <f t="shared" si="7"/>
        <v>0</v>
      </c>
      <c r="Y91" s="53">
        <f>IF(AND(N91&lt;&gt;0,M91&lt;=5),VLOOKUP(N91,баллы!A$1:F$65,M91+1),0)</f>
        <v>0</v>
      </c>
      <c r="Z91" s="53">
        <f>IF(AND(P91&lt;&gt;0,O91&lt;=5),VLOOKUP(P91,баллы!A$1:F$65,O91+1),0)</f>
        <v>0</v>
      </c>
      <c r="AA91" s="53">
        <f>IF(AND(R91&lt;&gt;0,Q91&lt;=5),VLOOKUP(R91,баллы!A$1:F$65,Q91+1),0)</f>
        <v>0</v>
      </c>
      <c r="AB91" s="55">
        <f t="shared" si="8"/>
        <v>0</v>
      </c>
      <c r="AC91" s="47"/>
      <c r="AD91" s="56"/>
    </row>
    <row r="92" spans="1:30" s="50" customFormat="1" ht="12.75" customHeight="1" x14ac:dyDescent="0.25">
      <c r="A92" s="47"/>
      <c r="B92" s="49" t="s">
        <v>217</v>
      </c>
      <c r="C92" s="49" t="s">
        <v>213</v>
      </c>
      <c r="D92" s="50">
        <v>1999</v>
      </c>
      <c r="E92" s="51"/>
      <c r="F92" s="47">
        <f t="shared" si="9"/>
        <v>0</v>
      </c>
      <c r="G92" s="47"/>
      <c r="H92" s="58"/>
      <c r="I92" s="47"/>
      <c r="J92" s="60"/>
      <c r="K92" s="47"/>
      <c r="L92" s="60"/>
      <c r="M92" s="47"/>
      <c r="N92" s="52"/>
      <c r="O92" s="47"/>
      <c r="P92" s="52"/>
      <c r="Q92" s="47"/>
      <c r="R92" s="60"/>
      <c r="S92" s="53">
        <f>IF(AND(H92&lt;&gt;0,G92&lt;=5),VLOOKUP(H92,баллы!A$1:F$65,G92+1),0)</f>
        <v>0</v>
      </c>
      <c r="T92" s="53">
        <f>IF(AND(J92&lt;&gt;0,I92&lt;=5),VLOOKUP(J92,баллы!A$1:F$65,I92+1),0)</f>
        <v>0</v>
      </c>
      <c r="U92" s="53">
        <f>IF(AND(L92&lt;&gt;0,K92&lt;=5),VLOOKUP(L92,баллы!A$1:F$65,K92+1),0)</f>
        <v>0</v>
      </c>
      <c r="V92" s="54"/>
      <c r="W92" s="54"/>
      <c r="X92" s="54">
        <f t="shared" si="7"/>
        <v>0</v>
      </c>
      <c r="Y92" s="53">
        <f>IF(AND(N92&lt;&gt;0,M92&lt;=5),VLOOKUP(N92,баллы!A$1:F$65,M92+1),0)</f>
        <v>0</v>
      </c>
      <c r="Z92" s="53">
        <f>IF(AND(P92&lt;&gt;0,O92&lt;=5),VLOOKUP(P92,баллы!A$1:F$65,O92+1),0)</f>
        <v>0</v>
      </c>
      <c r="AA92" s="53">
        <f>IF(AND(R92&lt;&gt;0,Q92&lt;=5),VLOOKUP(R92,баллы!A$1:F$65,Q92+1),0)</f>
        <v>0</v>
      </c>
      <c r="AB92" s="55">
        <f t="shared" si="8"/>
        <v>0</v>
      </c>
      <c r="AC92" s="47"/>
      <c r="AD92" s="56"/>
    </row>
    <row r="93" spans="1:30" s="50" customFormat="1" ht="12.75" customHeight="1" x14ac:dyDescent="0.25">
      <c r="A93" s="47"/>
      <c r="B93" s="50" t="s">
        <v>240</v>
      </c>
      <c r="C93" s="50" t="s">
        <v>241</v>
      </c>
      <c r="D93" s="50">
        <v>1982</v>
      </c>
      <c r="E93" s="51"/>
      <c r="F93" s="47">
        <f t="shared" si="9"/>
        <v>0</v>
      </c>
      <c r="G93" s="47"/>
      <c r="H93" s="58"/>
      <c r="I93" s="47"/>
      <c r="J93" s="60"/>
      <c r="K93" s="47"/>
      <c r="L93" s="60"/>
      <c r="M93" s="47"/>
      <c r="N93" s="60"/>
      <c r="O93" s="47"/>
      <c r="P93" s="52"/>
      <c r="Q93" s="47"/>
      <c r="R93" s="52"/>
      <c r="S93" s="53">
        <f>IF(AND(H93&lt;&gt;0,G93&lt;=5),VLOOKUP(H93,баллы!A$1:F$65,G93+1),0)</f>
        <v>0</v>
      </c>
      <c r="T93" s="53">
        <f>IF(AND(J93&lt;&gt;0,I93&lt;=5),VLOOKUP(J93,баллы!A$1:F$65,I93+1),0)</f>
        <v>0</v>
      </c>
      <c r="U93" s="53">
        <f>IF(AND(L93&lt;&gt;0,K93&lt;=5),VLOOKUP(L93,баллы!A$1:F$65,K93+1),0)</f>
        <v>0</v>
      </c>
      <c r="V93" s="54"/>
      <c r="W93" s="54"/>
      <c r="X93" s="54">
        <f t="shared" si="7"/>
        <v>0</v>
      </c>
      <c r="Y93" s="53">
        <f>IF(AND(N93&lt;&gt;0,M93&lt;=5),VLOOKUP(N93,баллы!A$1:F$65,M93+1),0)</f>
        <v>0</v>
      </c>
      <c r="Z93" s="53">
        <f>IF(AND(P93&lt;&gt;0,O93&lt;=5),VLOOKUP(P93,баллы!A$1:F$65,O93+1),0)</f>
        <v>0</v>
      </c>
      <c r="AA93" s="53">
        <f>IF(AND(R93&lt;&gt;0,Q93&lt;=5),VLOOKUP(R93,баллы!A$1:F$65,Q93+1),0)</f>
        <v>0</v>
      </c>
      <c r="AB93" s="55">
        <f t="shared" si="8"/>
        <v>0</v>
      </c>
      <c r="AC93" s="47"/>
      <c r="AD93" s="56"/>
    </row>
    <row r="94" spans="1:30" s="50" customFormat="1" ht="12.75" customHeight="1" x14ac:dyDescent="0.25">
      <c r="A94" s="47"/>
      <c r="B94" s="50" t="s">
        <v>126</v>
      </c>
      <c r="C94" s="50" t="s">
        <v>25</v>
      </c>
      <c r="D94" s="50">
        <v>1978</v>
      </c>
      <c r="E94" s="51"/>
      <c r="F94" s="47">
        <f t="shared" si="9"/>
        <v>0</v>
      </c>
      <c r="G94" s="47"/>
      <c r="H94" s="58"/>
      <c r="I94" s="47"/>
      <c r="J94" s="52"/>
      <c r="K94" s="47"/>
      <c r="L94" s="52"/>
      <c r="M94" s="47"/>
      <c r="N94" s="52"/>
      <c r="O94" s="47"/>
      <c r="P94" s="52"/>
      <c r="Q94" s="47"/>
      <c r="R94" s="52"/>
      <c r="S94" s="53">
        <f>IF(AND(H94&lt;&gt;0,G94&lt;=5),VLOOKUP(H94,баллы!A$1:F$65,G94+1),0)</f>
        <v>0</v>
      </c>
      <c r="T94" s="53">
        <f>IF(AND(J94&lt;&gt;0,I94&lt;=5),VLOOKUP(J94,баллы!A$1:F$65,I94+1),0)</f>
        <v>0</v>
      </c>
      <c r="U94" s="53">
        <f>IF(AND(L94&lt;&gt;0,K94&lt;=5),VLOOKUP(L94,баллы!A$1:F$65,K94+1),0)</f>
        <v>0</v>
      </c>
      <c r="V94" s="54"/>
      <c r="W94" s="54"/>
      <c r="X94" s="54">
        <f t="shared" si="7"/>
        <v>0</v>
      </c>
      <c r="Y94" s="53">
        <f>IF(AND(N94&lt;&gt;0,M94&lt;=5),VLOOKUP(N94,баллы!A$1:F$65,M94+1),0)</f>
        <v>0</v>
      </c>
      <c r="Z94" s="53">
        <f>IF(AND(P94&lt;&gt;0,O94&lt;=5),VLOOKUP(P94,баллы!A$1:F$65,O94+1),0)</f>
        <v>0</v>
      </c>
      <c r="AA94" s="53">
        <f>IF(AND(R94&lt;&gt;0,Q94&lt;=5),VLOOKUP(R94,баллы!A$1:F$65,Q94+1),0)</f>
        <v>0</v>
      </c>
      <c r="AB94" s="55">
        <f t="shared" si="8"/>
        <v>0</v>
      </c>
      <c r="AC94" s="47"/>
      <c r="AD94" s="56"/>
    </row>
    <row r="95" spans="1:30" s="50" customFormat="1" ht="12.75" customHeight="1" x14ac:dyDescent="0.25">
      <c r="A95" s="47"/>
      <c r="B95" s="50" t="s">
        <v>125</v>
      </c>
      <c r="C95" s="50" t="s">
        <v>27</v>
      </c>
      <c r="D95" s="50">
        <v>2002</v>
      </c>
      <c r="E95" s="51"/>
      <c r="F95" s="47">
        <f t="shared" si="9"/>
        <v>0</v>
      </c>
      <c r="G95" s="47"/>
      <c r="H95" s="58"/>
      <c r="I95" s="47"/>
      <c r="J95" s="52"/>
      <c r="K95" s="47"/>
      <c r="L95" s="52"/>
      <c r="M95" s="47"/>
      <c r="N95" s="52"/>
      <c r="O95" s="47"/>
      <c r="P95" s="52"/>
      <c r="Q95" s="47"/>
      <c r="R95" s="52"/>
      <c r="S95" s="53">
        <f>IF(AND(H95&lt;&gt;0,G95&lt;=5),VLOOKUP(H95,баллы!A$1:F$65,G95+1),0)</f>
        <v>0</v>
      </c>
      <c r="T95" s="53">
        <f>IF(AND(J95&lt;&gt;0,I95&lt;=5),VLOOKUP(J95,баллы!A$1:F$65,I95+1),0)</f>
        <v>0</v>
      </c>
      <c r="U95" s="53">
        <f>IF(AND(L95&lt;&gt;0,K95&lt;=5),VLOOKUP(L95,баллы!A$1:F$65,K95+1),0)</f>
        <v>0</v>
      </c>
      <c r="V95" s="54"/>
      <c r="W95" s="54"/>
      <c r="X95" s="54">
        <f t="shared" si="7"/>
        <v>0</v>
      </c>
      <c r="Y95" s="53">
        <f>IF(AND(N95&lt;&gt;0,M95&lt;=5),VLOOKUP(N95,баллы!A$1:F$65,M95+1),0)</f>
        <v>0</v>
      </c>
      <c r="Z95" s="53">
        <f>IF(AND(P95&lt;&gt;0,O95&lt;=5),VLOOKUP(P95,баллы!A$1:F$65,O95+1),0)</f>
        <v>0</v>
      </c>
      <c r="AA95" s="53">
        <f>IF(AND(R95&lt;&gt;0,Q95&lt;=5),VLOOKUP(R95,баллы!A$1:F$65,Q95+1),0)</f>
        <v>0</v>
      </c>
      <c r="AB95" s="55">
        <f t="shared" si="8"/>
        <v>0</v>
      </c>
      <c r="AC95" s="47"/>
      <c r="AD95" s="56"/>
    </row>
    <row r="96" spans="1:30" s="50" customFormat="1" ht="12.75" customHeight="1" x14ac:dyDescent="0.25">
      <c r="A96" s="47"/>
      <c r="B96" s="50" t="s">
        <v>132</v>
      </c>
      <c r="C96" s="50" t="s">
        <v>25</v>
      </c>
      <c r="D96" s="50">
        <v>1982</v>
      </c>
      <c r="E96" s="51"/>
      <c r="F96" s="47">
        <f t="shared" si="9"/>
        <v>0</v>
      </c>
      <c r="G96" s="47"/>
      <c r="H96" s="58"/>
      <c r="I96" s="47"/>
      <c r="J96" s="52"/>
      <c r="K96" s="47"/>
      <c r="L96" s="52"/>
      <c r="M96" s="47"/>
      <c r="N96" s="52"/>
      <c r="O96" s="47"/>
      <c r="P96" s="52"/>
      <c r="Q96" s="47"/>
      <c r="R96" s="52"/>
      <c r="S96" s="53">
        <f>IF(AND(H96&lt;&gt;0,G96&lt;=5),VLOOKUP(H96,баллы!A$1:F$65,G96+1),0)</f>
        <v>0</v>
      </c>
      <c r="T96" s="53">
        <f>IF(AND(J96&lt;&gt;0,I96&lt;=5),VLOOKUP(J96,баллы!A$1:F$65,I96+1),0)</f>
        <v>0</v>
      </c>
      <c r="U96" s="53">
        <f>IF(AND(L96&lt;&gt;0,K96&lt;=5),VLOOKUP(L96,баллы!A$1:F$65,K96+1),0)</f>
        <v>0</v>
      </c>
      <c r="V96" s="54"/>
      <c r="W96" s="54"/>
      <c r="X96" s="54">
        <f t="shared" si="7"/>
        <v>0</v>
      </c>
      <c r="Y96" s="53">
        <f>IF(AND(N96&lt;&gt;0,M96&lt;=5),VLOOKUP(N96,баллы!A$1:F$65,M96+1),0)</f>
        <v>0</v>
      </c>
      <c r="Z96" s="53">
        <f>IF(AND(P96&lt;&gt;0,O96&lt;=5),VLOOKUP(P96,баллы!A$1:F$65,O96+1),0)</f>
        <v>0</v>
      </c>
      <c r="AA96" s="53">
        <f>IF(AND(R96&lt;&gt;0,Q96&lt;=5),VLOOKUP(R96,баллы!A$1:F$65,Q96+1),0)</f>
        <v>0</v>
      </c>
      <c r="AB96" s="55">
        <f t="shared" si="8"/>
        <v>0</v>
      </c>
      <c r="AC96" s="47"/>
      <c r="AD96" s="56"/>
    </row>
    <row r="97" spans="1:46" s="50" customFormat="1" ht="12.75" customHeight="1" x14ac:dyDescent="0.25">
      <c r="A97" s="47"/>
      <c r="B97" s="50" t="s">
        <v>186</v>
      </c>
      <c r="C97" s="50" t="s">
        <v>25</v>
      </c>
      <c r="D97" s="50">
        <v>2001</v>
      </c>
      <c r="E97" s="51"/>
      <c r="F97" s="47">
        <f t="shared" si="9"/>
        <v>0</v>
      </c>
      <c r="G97" s="47"/>
      <c r="H97" s="58"/>
      <c r="I97" s="47"/>
      <c r="J97" s="52"/>
      <c r="K97" s="47"/>
      <c r="L97" s="52"/>
      <c r="M97" s="47"/>
      <c r="N97" s="52"/>
      <c r="O97" s="47"/>
      <c r="P97" s="52"/>
      <c r="Q97" s="47"/>
      <c r="R97" s="52"/>
      <c r="S97" s="53">
        <f>IF(AND(H97&lt;&gt;0,G97&lt;=5),VLOOKUP(H97,баллы!A$1:F$65,G97+1),0)</f>
        <v>0</v>
      </c>
      <c r="T97" s="53">
        <f>IF(AND(J97&lt;&gt;0,I97&lt;=5),VLOOKUP(J97,баллы!A$1:F$65,I97+1),0)</f>
        <v>0</v>
      </c>
      <c r="U97" s="53">
        <f>IF(AND(L97&lt;&gt;0,K97&lt;=5),VLOOKUP(L97,баллы!A$1:F$65,K97+1),0)</f>
        <v>0</v>
      </c>
      <c r="V97" s="54"/>
      <c r="W97" s="54"/>
      <c r="X97" s="54">
        <f t="shared" si="7"/>
        <v>0</v>
      </c>
      <c r="Y97" s="53">
        <f>IF(AND(N97&lt;&gt;0,M97&lt;=5),VLOOKUP(N97,баллы!A$1:F$65,M97+1),0)</f>
        <v>0</v>
      </c>
      <c r="Z97" s="53">
        <f>IF(AND(P97&lt;&gt;0,O97&lt;=5),VLOOKUP(P97,баллы!A$1:F$65,O97+1),0)</f>
        <v>0</v>
      </c>
      <c r="AA97" s="53">
        <f>IF(AND(R97&lt;&gt;0,Q97&lt;=5),VLOOKUP(R97,баллы!A$1:F$65,Q97+1),0)</f>
        <v>0</v>
      </c>
      <c r="AB97" s="55">
        <f t="shared" si="8"/>
        <v>0</v>
      </c>
      <c r="AC97" s="47"/>
      <c r="AD97" s="56"/>
    </row>
    <row r="98" spans="1:46" s="50" customFormat="1" ht="12.75" customHeight="1" x14ac:dyDescent="0.25">
      <c r="A98" s="47"/>
      <c r="B98" s="50" t="s">
        <v>181</v>
      </c>
      <c r="C98" s="50" t="s">
        <v>25</v>
      </c>
      <c r="D98" s="50">
        <v>1989</v>
      </c>
      <c r="E98" s="51"/>
      <c r="F98" s="47">
        <f t="shared" si="9"/>
        <v>0</v>
      </c>
      <c r="G98" s="47"/>
      <c r="H98" s="58"/>
      <c r="I98" s="47"/>
      <c r="J98" s="52"/>
      <c r="K98" s="47"/>
      <c r="L98" s="52"/>
      <c r="M98" s="47"/>
      <c r="N98" s="52"/>
      <c r="O98" s="47"/>
      <c r="P98" s="52"/>
      <c r="Q98" s="47"/>
      <c r="R98" s="52"/>
      <c r="S98" s="53">
        <f>IF(AND(H98&lt;&gt;0,G98&lt;=5),VLOOKUP(H98,баллы!A$1:F$65,G98+1),0)</f>
        <v>0</v>
      </c>
      <c r="T98" s="53">
        <f>IF(AND(J98&lt;&gt;0,I98&lt;=5),VLOOKUP(J98,баллы!A$1:F$65,I98+1),0)</f>
        <v>0</v>
      </c>
      <c r="U98" s="53">
        <f>IF(AND(L98&lt;&gt;0,K98&lt;=5),VLOOKUP(L98,баллы!A$1:F$65,K98+1),0)</f>
        <v>0</v>
      </c>
      <c r="V98" s="54"/>
      <c r="W98" s="54"/>
      <c r="X98" s="54">
        <f t="shared" si="7"/>
        <v>0</v>
      </c>
      <c r="Y98" s="53">
        <f>IF(AND(N98&lt;&gt;0,M98&lt;=5),VLOOKUP(N98,баллы!A$1:F$65,M98+1),0)</f>
        <v>0</v>
      </c>
      <c r="Z98" s="53">
        <f>IF(AND(P98&lt;&gt;0,O98&lt;=5),VLOOKUP(P98,баллы!A$1:F$65,O98+1),0)</f>
        <v>0</v>
      </c>
      <c r="AA98" s="53">
        <f>IF(AND(R98&lt;&gt;0,Q98&lt;=5),VLOOKUP(R98,баллы!A$1:F$65,Q98+1),0)</f>
        <v>0</v>
      </c>
      <c r="AB98" s="55">
        <f t="shared" si="8"/>
        <v>0</v>
      </c>
      <c r="AC98" s="47"/>
      <c r="AD98" s="56"/>
    </row>
    <row r="99" spans="1:46" s="50" customFormat="1" ht="12.75" customHeight="1" x14ac:dyDescent="0.25">
      <c r="A99" s="47"/>
      <c r="B99" s="50" t="s">
        <v>123</v>
      </c>
      <c r="C99" s="50" t="s">
        <v>25</v>
      </c>
      <c r="D99" s="50">
        <v>1989</v>
      </c>
      <c r="E99" s="51"/>
      <c r="F99" s="47">
        <f t="shared" si="9"/>
        <v>0</v>
      </c>
      <c r="G99" s="47"/>
      <c r="H99" s="58"/>
      <c r="I99" s="47"/>
      <c r="J99" s="52"/>
      <c r="K99" s="47"/>
      <c r="L99" s="52"/>
      <c r="M99" s="47"/>
      <c r="N99" s="52"/>
      <c r="O99" s="47"/>
      <c r="P99" s="52"/>
      <c r="Q99" s="47"/>
      <c r="R99" s="52"/>
      <c r="S99" s="53">
        <f>IF(AND(H99&lt;&gt;0,G99&lt;=5),VLOOKUP(H99,баллы!A$1:F$65,G99+1),0)</f>
        <v>0</v>
      </c>
      <c r="T99" s="53">
        <f>IF(AND(J99&lt;&gt;0,I99&lt;=5),VLOOKUP(J99,баллы!A$1:F$65,I99+1),0)</f>
        <v>0</v>
      </c>
      <c r="U99" s="53">
        <f>IF(AND(L99&lt;&gt;0,K99&lt;=5),VLOOKUP(L99,баллы!A$1:F$65,K99+1),0)</f>
        <v>0</v>
      </c>
      <c r="V99" s="54"/>
      <c r="W99" s="54"/>
      <c r="X99" s="54">
        <f t="shared" ref="X99:X106" si="10">ABS(W99-V99)*5</f>
        <v>0</v>
      </c>
      <c r="Y99" s="53">
        <f>IF(AND(N99&lt;&gt;0,M99&lt;=5),VLOOKUP(N99,баллы!A$1:F$65,M99+1),0)</f>
        <v>0</v>
      </c>
      <c r="Z99" s="53">
        <f>IF(AND(P99&lt;&gt;0,O99&lt;=5),VLOOKUP(P99,баллы!A$1:F$65,O99+1),0)</f>
        <v>0</v>
      </c>
      <c r="AA99" s="53">
        <f>IF(AND(R99&lt;&gt;0,Q99&lt;=5),VLOOKUP(R99,баллы!A$1:F$65,Q99+1),0)</f>
        <v>0</v>
      </c>
      <c r="AB99" s="55">
        <f t="shared" ref="AB99:AB106" si="11">S99+T99+U99+X99+Y99+Z99+AA99</f>
        <v>0</v>
      </c>
      <c r="AC99" s="47"/>
      <c r="AD99" s="56"/>
    </row>
    <row r="100" spans="1:46" s="50" customFormat="1" ht="12.75" customHeight="1" x14ac:dyDescent="0.25">
      <c r="A100" s="47"/>
      <c r="B100" s="50" t="s">
        <v>31</v>
      </c>
      <c r="C100" s="50" t="s">
        <v>29</v>
      </c>
      <c r="D100" s="50">
        <v>1971</v>
      </c>
      <c r="E100" s="51"/>
      <c r="F100" s="47">
        <f t="shared" si="9"/>
        <v>0</v>
      </c>
      <c r="G100" s="47"/>
      <c r="H100" s="58"/>
      <c r="I100" s="47"/>
      <c r="J100" s="52"/>
      <c r="K100" s="47"/>
      <c r="L100" s="52"/>
      <c r="M100" s="47"/>
      <c r="N100" s="52"/>
      <c r="O100" s="47"/>
      <c r="P100" s="52"/>
      <c r="Q100" s="47"/>
      <c r="R100" s="52"/>
      <c r="S100" s="53">
        <f>IF(AND(H100&lt;&gt;0,G100&lt;=5),VLOOKUP(H100,баллы!A$1:F$65,G100+1),0)</f>
        <v>0</v>
      </c>
      <c r="T100" s="53">
        <f>IF(AND(J100&lt;&gt;0,I100&lt;=5),VLOOKUP(J100,баллы!A$1:F$65,I100+1),0)</f>
        <v>0</v>
      </c>
      <c r="U100" s="53">
        <f>IF(AND(L100&lt;&gt;0,K100&lt;=5),VLOOKUP(L100,баллы!A$1:F$65,K100+1),0)</f>
        <v>0</v>
      </c>
      <c r="V100" s="54"/>
      <c r="W100" s="54"/>
      <c r="X100" s="54">
        <f t="shared" si="10"/>
        <v>0</v>
      </c>
      <c r="Y100" s="53">
        <f>IF(AND(N100&lt;&gt;0,M100&lt;=5),VLOOKUP(N100,баллы!A$1:F$65,M100+1),0)</f>
        <v>0</v>
      </c>
      <c r="Z100" s="53">
        <f>IF(AND(P100&lt;&gt;0,O100&lt;=5),VLOOKUP(P100,баллы!A$1:F$65,O100+1),0)</f>
        <v>0</v>
      </c>
      <c r="AA100" s="53">
        <f>IF(AND(R100&lt;&gt;0,Q100&lt;=5),VLOOKUP(R100,баллы!A$1:F$65,Q100+1),0)</f>
        <v>0</v>
      </c>
      <c r="AB100" s="55">
        <f t="shared" si="11"/>
        <v>0</v>
      </c>
      <c r="AC100" s="47"/>
      <c r="AD100" s="56"/>
    </row>
    <row r="101" spans="1:46" s="50" customFormat="1" ht="12.75" customHeight="1" x14ac:dyDescent="0.25">
      <c r="A101" s="47"/>
      <c r="B101" s="50" t="s">
        <v>161</v>
      </c>
      <c r="C101" s="50" t="s">
        <v>25</v>
      </c>
      <c r="D101" s="50">
        <v>1976</v>
      </c>
      <c r="E101" s="51"/>
      <c r="F101" s="47">
        <f t="shared" si="9"/>
        <v>0</v>
      </c>
      <c r="G101" s="47"/>
      <c r="H101" s="58"/>
      <c r="I101" s="47"/>
      <c r="J101" s="52"/>
      <c r="K101" s="47"/>
      <c r="L101" s="52"/>
      <c r="M101" s="47"/>
      <c r="N101" s="52"/>
      <c r="O101" s="47"/>
      <c r="P101" s="52"/>
      <c r="Q101" s="47"/>
      <c r="R101" s="52"/>
      <c r="S101" s="53">
        <f>IF(AND(H101&lt;&gt;0,G101&lt;=5),VLOOKUP(H101,баллы!A$1:F$65,G101+1),0)</f>
        <v>0</v>
      </c>
      <c r="T101" s="53">
        <f>IF(AND(J101&lt;&gt;0,I101&lt;=5),VLOOKUP(J101,баллы!A$1:F$65,I101+1),0)</f>
        <v>0</v>
      </c>
      <c r="U101" s="53">
        <f>IF(AND(L101&lt;&gt;0,K101&lt;=5),VLOOKUP(L101,баллы!A$1:F$65,K101+1),0)</f>
        <v>0</v>
      </c>
      <c r="V101" s="54"/>
      <c r="W101" s="54"/>
      <c r="X101" s="54">
        <f t="shared" si="10"/>
        <v>0</v>
      </c>
      <c r="Y101" s="53">
        <f>IF(AND(N101&lt;&gt;0,M101&lt;=5),VLOOKUP(N101,баллы!A$1:F$65,M101+1),0)</f>
        <v>0</v>
      </c>
      <c r="Z101" s="53">
        <f>IF(AND(P101&lt;&gt;0,O101&lt;=5),VLOOKUP(P101,баллы!A$1:F$65,O101+1),0)</f>
        <v>0</v>
      </c>
      <c r="AA101" s="53">
        <f>IF(AND(R101&lt;&gt;0,Q101&lt;=5),VLOOKUP(R101,баллы!A$1:F$65,Q101+1),0)</f>
        <v>0</v>
      </c>
      <c r="AB101" s="55">
        <f t="shared" si="11"/>
        <v>0</v>
      </c>
      <c r="AC101" s="47"/>
      <c r="AD101" s="56"/>
    </row>
    <row r="102" spans="1:46" s="50" customFormat="1" ht="12.75" customHeight="1" x14ac:dyDescent="0.25">
      <c r="A102" s="47"/>
      <c r="B102" s="49" t="s">
        <v>193</v>
      </c>
      <c r="C102" s="49" t="s">
        <v>26</v>
      </c>
      <c r="D102" s="50">
        <v>1987</v>
      </c>
      <c r="E102" s="51"/>
      <c r="F102" s="47">
        <f t="shared" si="9"/>
        <v>0</v>
      </c>
      <c r="G102" s="47"/>
      <c r="H102" s="58"/>
      <c r="I102" s="47"/>
      <c r="J102" s="52"/>
      <c r="K102" s="47"/>
      <c r="L102" s="52"/>
      <c r="M102" s="47"/>
      <c r="N102" s="52"/>
      <c r="O102" s="47"/>
      <c r="P102" s="52"/>
      <c r="Q102" s="47"/>
      <c r="R102" s="52"/>
      <c r="S102" s="53">
        <f>IF(AND(H102&lt;&gt;0,G102&lt;=5),VLOOKUP(H102,баллы!A$1:F$65,G102+1),0)</f>
        <v>0</v>
      </c>
      <c r="T102" s="53">
        <f>IF(AND(J102&lt;&gt;0,I102&lt;=5),VLOOKUP(J102,баллы!A$1:F$65,I102+1),0)</f>
        <v>0</v>
      </c>
      <c r="U102" s="53">
        <f>IF(AND(L102&lt;&gt;0,K102&lt;=5),VLOOKUP(L102,баллы!A$1:F$65,K102+1),0)</f>
        <v>0</v>
      </c>
      <c r="V102" s="54"/>
      <c r="W102" s="54"/>
      <c r="X102" s="54">
        <f t="shared" si="10"/>
        <v>0</v>
      </c>
      <c r="Y102" s="53">
        <f>IF(AND(N102&lt;&gt;0,M102&lt;=5),VLOOKUP(N102,баллы!A$1:F$65,M102+1),0)</f>
        <v>0</v>
      </c>
      <c r="Z102" s="53">
        <f>IF(AND(P102&lt;&gt;0,O102&lt;=5),VLOOKUP(P102,баллы!A$1:F$65,O102+1),0)</f>
        <v>0</v>
      </c>
      <c r="AA102" s="53">
        <f>IF(AND(R102&lt;&gt;0,Q102&lt;=5),VLOOKUP(R102,баллы!A$1:F$65,Q102+1),0)</f>
        <v>0</v>
      </c>
      <c r="AB102" s="55">
        <f t="shared" si="11"/>
        <v>0</v>
      </c>
      <c r="AC102" s="47"/>
      <c r="AD102" s="56"/>
    </row>
    <row r="103" spans="1:46" s="50" customFormat="1" ht="12.75" customHeight="1" x14ac:dyDescent="0.25">
      <c r="A103" s="47"/>
      <c r="B103" s="50" t="s">
        <v>243</v>
      </c>
      <c r="C103" s="50" t="s">
        <v>244</v>
      </c>
      <c r="D103" s="50">
        <v>1974</v>
      </c>
      <c r="E103" s="51"/>
      <c r="F103" s="47">
        <f t="shared" si="9"/>
        <v>0</v>
      </c>
      <c r="G103" s="47"/>
      <c r="H103" s="58"/>
      <c r="I103" s="47"/>
      <c r="J103" s="52"/>
      <c r="K103" s="47"/>
      <c r="L103" s="52"/>
      <c r="M103" s="47"/>
      <c r="N103" s="52"/>
      <c r="O103" s="47"/>
      <c r="P103" s="52"/>
      <c r="Q103" s="47"/>
      <c r="R103" s="52"/>
      <c r="S103" s="53">
        <f>IF(AND(H103&lt;&gt;0,G103&lt;=5),VLOOKUP(H103,баллы!A$1:F$65,G103+1),0)</f>
        <v>0</v>
      </c>
      <c r="T103" s="53">
        <f>IF(AND(J103&lt;&gt;0,I103&lt;=5),VLOOKUP(J103,баллы!A$1:F$65,I103+1),0)</f>
        <v>0</v>
      </c>
      <c r="U103" s="53">
        <f>IF(AND(L103&lt;&gt;0,K103&lt;=5),VLOOKUP(L103,баллы!A$1:F$65,K103+1),0)</f>
        <v>0</v>
      </c>
      <c r="V103" s="54"/>
      <c r="W103" s="54"/>
      <c r="X103" s="54">
        <f t="shared" si="10"/>
        <v>0</v>
      </c>
      <c r="Y103" s="53">
        <f>IF(AND(N103&lt;&gt;0,M103&lt;=5),VLOOKUP(N103,баллы!A$1:F$65,M103+1),0)</f>
        <v>0</v>
      </c>
      <c r="Z103" s="53">
        <f>IF(AND(P103&lt;&gt;0,O103&lt;=5),VLOOKUP(P103,баллы!A$1:F$65,O103+1),0)</f>
        <v>0</v>
      </c>
      <c r="AA103" s="53">
        <f>IF(AND(R103&lt;&gt;0,Q103&lt;=5),VLOOKUP(R103,баллы!A$1:F$65,Q103+1),0)</f>
        <v>0</v>
      </c>
      <c r="AB103" s="55">
        <f t="shared" si="11"/>
        <v>0</v>
      </c>
      <c r="AC103" s="47"/>
      <c r="AD103" s="56"/>
    </row>
    <row r="104" spans="1:46" s="50" customFormat="1" ht="12.75" customHeight="1" x14ac:dyDescent="0.25">
      <c r="A104" s="47"/>
      <c r="B104" s="50" t="s">
        <v>119</v>
      </c>
      <c r="C104" s="50" t="s">
        <v>25</v>
      </c>
      <c r="D104" s="50">
        <v>1982</v>
      </c>
      <c r="E104" s="51"/>
      <c r="F104" s="47">
        <f t="shared" si="9"/>
        <v>0</v>
      </c>
      <c r="G104" s="47"/>
      <c r="H104" s="58"/>
      <c r="I104" s="47"/>
      <c r="J104" s="52"/>
      <c r="K104" s="47"/>
      <c r="L104" s="52"/>
      <c r="M104" s="47"/>
      <c r="N104" s="52"/>
      <c r="O104" s="47"/>
      <c r="P104" s="52"/>
      <c r="Q104" s="47"/>
      <c r="R104" s="52"/>
      <c r="S104" s="53">
        <f>IF(AND(H104&lt;&gt;0,G104&lt;=5),VLOOKUP(H104,баллы!A$1:F$65,G104+1),0)</f>
        <v>0</v>
      </c>
      <c r="T104" s="53">
        <f>IF(AND(J104&lt;&gt;0,I104&lt;=5),VLOOKUP(J104,баллы!A$1:F$65,I104+1),0)</f>
        <v>0</v>
      </c>
      <c r="U104" s="53">
        <f>IF(AND(L104&lt;&gt;0,K104&lt;=5),VLOOKUP(L104,баллы!A$1:F$65,K104+1),0)</f>
        <v>0</v>
      </c>
      <c r="V104" s="54"/>
      <c r="W104" s="54"/>
      <c r="X104" s="54">
        <f t="shared" si="10"/>
        <v>0</v>
      </c>
      <c r="Y104" s="53">
        <f>IF(AND(N104&lt;&gt;0,M104&lt;=5),VLOOKUP(N104,баллы!A$1:F$65,M104+1),0)</f>
        <v>0</v>
      </c>
      <c r="Z104" s="53">
        <f>IF(AND(P104&lt;&gt;0,O104&lt;=5),VLOOKUP(P104,баллы!A$1:F$65,O104+1),0)</f>
        <v>0</v>
      </c>
      <c r="AA104" s="53">
        <f>IF(AND(R104&lt;&gt;0,Q104&lt;=5),VLOOKUP(R104,баллы!A$1:F$65,Q104+1),0)</f>
        <v>0</v>
      </c>
      <c r="AB104" s="55">
        <f t="shared" si="11"/>
        <v>0</v>
      </c>
      <c r="AC104" s="47"/>
      <c r="AD104" s="56"/>
    </row>
    <row r="105" spans="1:46" s="50" customFormat="1" ht="12.75" customHeight="1" x14ac:dyDescent="0.25">
      <c r="A105" s="47"/>
      <c r="B105" s="50" t="s">
        <v>135</v>
      </c>
      <c r="C105" s="50" t="s">
        <v>25</v>
      </c>
      <c r="D105" s="50">
        <v>1987</v>
      </c>
      <c r="E105" s="51"/>
      <c r="F105" s="47">
        <f t="shared" si="9"/>
        <v>0</v>
      </c>
      <c r="G105" s="47"/>
      <c r="H105" s="58"/>
      <c r="I105" s="47"/>
      <c r="J105" s="52"/>
      <c r="K105" s="47"/>
      <c r="L105" s="52"/>
      <c r="M105" s="47"/>
      <c r="N105" s="52"/>
      <c r="O105" s="47"/>
      <c r="P105" s="52"/>
      <c r="Q105" s="47"/>
      <c r="R105" s="52"/>
      <c r="S105" s="53">
        <f>IF(AND(H105&lt;&gt;0,G105&lt;=5),VLOOKUP(H105,баллы!A$1:F$65,G105+1),0)</f>
        <v>0</v>
      </c>
      <c r="T105" s="53">
        <f>IF(AND(J105&lt;&gt;0,I105&lt;=5),VLOOKUP(J105,баллы!A$1:F$65,I105+1),0)</f>
        <v>0</v>
      </c>
      <c r="U105" s="53">
        <f>IF(AND(L105&lt;&gt;0,K105&lt;=5),VLOOKUP(L105,баллы!A$1:F$65,K105+1),0)</f>
        <v>0</v>
      </c>
      <c r="V105" s="54"/>
      <c r="W105" s="54"/>
      <c r="X105" s="54">
        <f t="shared" si="10"/>
        <v>0</v>
      </c>
      <c r="Y105" s="53">
        <f>IF(AND(N105&lt;&gt;0,M105&lt;=5),VLOOKUP(N105,баллы!A$1:F$65,M105+1),0)</f>
        <v>0</v>
      </c>
      <c r="Z105" s="53">
        <f>IF(AND(P105&lt;&gt;0,O105&lt;=5),VLOOKUP(P105,баллы!A$1:F$65,O105+1),0)</f>
        <v>0</v>
      </c>
      <c r="AA105" s="53">
        <f>IF(AND(R105&lt;&gt;0,Q105&lt;=5),VLOOKUP(R105,баллы!A$1:F$65,Q105+1),0)</f>
        <v>0</v>
      </c>
      <c r="AB105" s="55">
        <f t="shared" si="11"/>
        <v>0</v>
      </c>
      <c r="AC105" s="47"/>
      <c r="AD105" s="56"/>
    </row>
    <row r="106" spans="1:46" s="50" customFormat="1" ht="12.75" customHeight="1" x14ac:dyDescent="0.25">
      <c r="A106" s="47"/>
      <c r="B106" s="50" t="s">
        <v>170</v>
      </c>
      <c r="C106" s="50" t="s">
        <v>25</v>
      </c>
      <c r="D106" s="50">
        <v>1981</v>
      </c>
      <c r="E106" s="51"/>
      <c r="F106" s="47">
        <f t="shared" si="9"/>
        <v>0</v>
      </c>
      <c r="G106" s="47"/>
      <c r="H106" s="58"/>
      <c r="I106" s="47"/>
      <c r="J106" s="52"/>
      <c r="K106" s="47"/>
      <c r="L106" s="52"/>
      <c r="M106" s="47"/>
      <c r="N106" s="52"/>
      <c r="O106" s="47"/>
      <c r="P106" s="52"/>
      <c r="Q106" s="47"/>
      <c r="R106" s="52"/>
      <c r="S106" s="53">
        <f>IF(AND(H106&lt;&gt;0,G106&lt;=5),VLOOKUP(H106,баллы!A$1:F$65,G106+1),0)</f>
        <v>0</v>
      </c>
      <c r="T106" s="53">
        <f>IF(AND(J106&lt;&gt;0,I106&lt;=5),VLOOKUP(J106,баллы!A$1:F$65,I106+1),0)</f>
        <v>0</v>
      </c>
      <c r="U106" s="53">
        <f>IF(AND(L106&lt;&gt;0,K106&lt;=5),VLOOKUP(L106,баллы!A$1:F$65,K106+1),0)</f>
        <v>0</v>
      </c>
      <c r="V106" s="54"/>
      <c r="W106" s="54"/>
      <c r="X106" s="54">
        <f t="shared" si="10"/>
        <v>0</v>
      </c>
      <c r="Y106" s="53">
        <f>IF(AND(N106&lt;&gt;0,M106&lt;=5),VLOOKUP(N106,баллы!A$1:F$65,M106+1),0)</f>
        <v>0</v>
      </c>
      <c r="Z106" s="53">
        <f>IF(AND(P106&lt;&gt;0,O106&lt;=5),VLOOKUP(P106,баллы!A$1:F$65,O106+1),0)</f>
        <v>0</v>
      </c>
      <c r="AA106" s="53">
        <f>IF(AND(R106&lt;&gt;0,Q106&lt;=5),VLOOKUP(R106,баллы!A$1:F$65,Q106+1),0)</f>
        <v>0</v>
      </c>
      <c r="AB106" s="55">
        <f t="shared" si="11"/>
        <v>0</v>
      </c>
      <c r="AC106" s="47"/>
      <c r="AD106" s="56"/>
    </row>
    <row r="107" spans="1:46" s="19" customFormat="1" x14ac:dyDescent="0.2">
      <c r="A107" s="20"/>
      <c r="B107" s="21"/>
      <c r="C107" s="21"/>
      <c r="D107" s="21"/>
      <c r="E107" s="17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5"/>
      <c r="T107" s="25"/>
      <c r="U107" s="25"/>
      <c r="V107" s="15"/>
      <c r="W107" s="15"/>
      <c r="X107" s="15"/>
      <c r="Y107" s="25"/>
      <c r="Z107" s="25"/>
      <c r="AA107" s="25"/>
      <c r="AB107" s="16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1:46" s="19" customFormat="1" x14ac:dyDescent="0.2">
      <c r="A108" s="20"/>
      <c r="B108" s="21"/>
      <c r="C108" s="21"/>
      <c r="D108" s="21"/>
      <c r="E108" s="17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5"/>
      <c r="T108" s="25"/>
      <c r="U108" s="25"/>
      <c r="V108" s="15"/>
      <c r="W108" s="15"/>
      <c r="X108" s="15"/>
      <c r="Y108" s="25"/>
      <c r="Z108" s="25"/>
      <c r="AA108" s="25"/>
      <c r="AB108" s="16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1:46" s="19" customFormat="1" x14ac:dyDescent="0.2">
      <c r="A109" s="20"/>
      <c r="B109" s="21"/>
      <c r="C109" s="21"/>
      <c r="D109" s="21"/>
      <c r="E109" s="17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5"/>
      <c r="T109" s="25"/>
      <c r="U109" s="25"/>
      <c r="V109" s="15"/>
      <c r="W109" s="15"/>
      <c r="X109" s="15"/>
      <c r="Y109" s="25"/>
      <c r="Z109" s="25"/>
      <c r="AA109" s="25"/>
      <c r="AB109" s="16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1:46" s="19" customFormat="1" x14ac:dyDescent="0.2">
      <c r="A110" s="20"/>
      <c r="B110" s="21"/>
      <c r="C110" s="21"/>
      <c r="D110" s="21"/>
      <c r="E110" s="17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5"/>
      <c r="T110" s="25"/>
      <c r="U110" s="25"/>
      <c r="V110" s="15"/>
      <c r="W110" s="15"/>
      <c r="X110" s="15"/>
      <c r="Y110" s="25"/>
      <c r="Z110" s="25"/>
      <c r="AA110" s="25"/>
      <c r="AB110" s="16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1:46" s="19" customFormat="1" x14ac:dyDescent="0.2">
      <c r="A111" s="20"/>
      <c r="B111" s="21"/>
      <c r="C111" s="21"/>
      <c r="D111" s="21"/>
      <c r="E111" s="17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5"/>
      <c r="T111" s="25"/>
      <c r="U111" s="25"/>
      <c r="V111" s="15"/>
      <c r="W111" s="15"/>
      <c r="X111" s="15"/>
      <c r="Y111" s="25"/>
      <c r="Z111" s="25"/>
      <c r="AA111" s="25"/>
      <c r="AB111" s="16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1:46" s="19" customFormat="1" x14ac:dyDescent="0.2">
      <c r="A112" s="20"/>
      <c r="B112" s="21"/>
      <c r="C112" s="21"/>
      <c r="D112" s="21"/>
      <c r="E112" s="17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5"/>
      <c r="T112" s="25"/>
      <c r="U112" s="25"/>
      <c r="V112" s="15"/>
      <c r="W112" s="15"/>
      <c r="X112" s="15"/>
      <c r="Y112" s="25"/>
      <c r="Z112" s="25"/>
      <c r="AA112" s="25"/>
      <c r="AB112" s="16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1:46" s="19" customFormat="1" x14ac:dyDescent="0.2">
      <c r="A113" s="20"/>
      <c r="B113" s="21"/>
      <c r="C113" s="21"/>
      <c r="D113" s="21"/>
      <c r="E113" s="17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5"/>
      <c r="T113" s="25"/>
      <c r="U113" s="25"/>
      <c r="V113" s="15"/>
      <c r="W113" s="15"/>
      <c r="X113" s="15"/>
      <c r="Y113" s="25"/>
      <c r="Z113" s="25"/>
      <c r="AA113" s="25"/>
      <c r="AB113" s="16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1:46" s="19" customFormat="1" x14ac:dyDescent="0.2">
      <c r="A114" s="20"/>
      <c r="B114" s="21"/>
      <c r="C114" s="21"/>
      <c r="D114" s="21"/>
      <c r="E114" s="17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5"/>
      <c r="T114" s="25"/>
      <c r="U114" s="25"/>
      <c r="V114" s="15"/>
      <c r="W114" s="15"/>
      <c r="X114" s="15"/>
      <c r="Y114" s="25"/>
      <c r="Z114" s="25"/>
      <c r="AA114" s="25"/>
      <c r="AB114" s="16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1:46" s="19" customFormat="1" x14ac:dyDescent="0.2">
      <c r="A115" s="20"/>
      <c r="B115" s="21"/>
      <c r="C115" s="21"/>
      <c r="D115" s="21"/>
      <c r="E115" s="17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5"/>
      <c r="T115" s="25"/>
      <c r="U115" s="25"/>
      <c r="V115" s="15"/>
      <c r="W115" s="15"/>
      <c r="X115" s="15"/>
      <c r="Y115" s="25"/>
      <c r="Z115" s="25"/>
      <c r="AA115" s="25"/>
      <c r="AB115" s="16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1:46" s="19" customFormat="1" x14ac:dyDescent="0.2">
      <c r="A116" s="20"/>
      <c r="B116" s="21"/>
      <c r="C116" s="21"/>
      <c r="D116" s="21"/>
      <c r="E116" s="17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5"/>
      <c r="T116" s="25"/>
      <c r="U116" s="25"/>
      <c r="V116" s="15"/>
      <c r="W116" s="15"/>
      <c r="X116" s="15"/>
      <c r="Y116" s="25"/>
      <c r="Z116" s="25"/>
      <c r="AA116" s="25"/>
      <c r="AB116" s="16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1:46" s="19" customFormat="1" x14ac:dyDescent="0.2">
      <c r="A117" s="20"/>
      <c r="B117" s="21"/>
      <c r="C117" s="21"/>
      <c r="D117" s="21"/>
      <c r="E117" s="17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5"/>
      <c r="T117" s="25"/>
      <c r="U117" s="25"/>
      <c r="V117" s="15"/>
      <c r="W117" s="15"/>
      <c r="X117" s="15"/>
      <c r="Y117" s="25"/>
      <c r="Z117" s="25"/>
      <c r="AA117" s="25"/>
      <c r="AB117" s="16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1:46" s="19" customFormat="1" x14ac:dyDescent="0.2">
      <c r="A118" s="20"/>
      <c r="B118" s="21"/>
      <c r="C118" s="21"/>
      <c r="D118" s="21"/>
      <c r="E118" s="17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5"/>
      <c r="T118" s="25"/>
      <c r="U118" s="25"/>
      <c r="V118" s="15"/>
      <c r="W118" s="15"/>
      <c r="X118" s="15"/>
      <c r="Y118" s="25"/>
      <c r="Z118" s="25"/>
      <c r="AA118" s="25"/>
      <c r="AB118" s="16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1:46" s="19" customFormat="1" x14ac:dyDescent="0.2">
      <c r="A119" s="20"/>
      <c r="B119" s="21"/>
      <c r="C119" s="21"/>
      <c r="D119" s="21"/>
      <c r="E119" s="17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5"/>
      <c r="T119" s="25"/>
      <c r="U119" s="25"/>
      <c r="V119" s="15"/>
      <c r="W119" s="15"/>
      <c r="X119" s="15"/>
      <c r="Y119" s="25"/>
      <c r="Z119" s="25"/>
      <c r="AA119" s="25"/>
      <c r="AB119" s="16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1:46" s="19" customFormat="1" x14ac:dyDescent="0.2">
      <c r="A120" s="20"/>
      <c r="B120" s="21"/>
      <c r="C120" s="21"/>
      <c r="D120" s="21"/>
      <c r="E120" s="17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5"/>
      <c r="T120" s="25"/>
      <c r="U120" s="25"/>
      <c r="V120" s="15"/>
      <c r="W120" s="15"/>
      <c r="X120" s="15"/>
      <c r="Y120" s="25"/>
      <c r="Z120" s="25"/>
      <c r="AA120" s="25"/>
      <c r="AB120" s="16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</sheetData>
  <autoFilter ref="A2:AE106" xr:uid="{00000000-0009-0000-0000-000001000000}"/>
  <sortState xmlns:xlrd2="http://schemas.microsoft.com/office/spreadsheetml/2017/richdata2" ref="A3:AT21">
    <sortCondition descending="1" ref="AB3:AB21"/>
  </sortState>
  <mergeCells count="15">
    <mergeCell ref="F1:F2"/>
    <mergeCell ref="A1:A2"/>
    <mergeCell ref="B1:B2"/>
    <mergeCell ref="C1:C2"/>
    <mergeCell ref="D1:D2"/>
    <mergeCell ref="E1:E2"/>
    <mergeCell ref="AC1:AC2"/>
    <mergeCell ref="S1:AA1"/>
    <mergeCell ref="AB1:AB2"/>
    <mergeCell ref="G1:H1"/>
    <mergeCell ref="I1:J1"/>
    <mergeCell ref="K1:L1"/>
    <mergeCell ref="M1:N1"/>
    <mergeCell ref="O1:P1"/>
    <mergeCell ref="Q1:R1"/>
  </mergeCells>
  <pageMargins left="0.7" right="0.7" top="0.75" bottom="0.75" header="0.3" footer="0.3"/>
  <pageSetup paperSize="9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баллы!$B$1:$F$1</xm:f>
          </x14:formula1>
          <xm:sqref>Q3:Q119 I3:I119 M3:M119 K3:K119 O3:O119 G3:G119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55"/>
  <sheetViews>
    <sheetView zoomScale="80" zoomScaleNormal="8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17" sqref="L17"/>
    </sheetView>
  </sheetViews>
  <sheetFormatPr defaultColWidth="9.140625" defaultRowHeight="12.75" x14ac:dyDescent="0.2"/>
  <cols>
    <col min="1" max="1" width="3.5703125" style="20" bestFit="1" customWidth="1"/>
    <col min="2" max="2" width="21" style="21" bestFit="1" customWidth="1"/>
    <col min="3" max="3" width="11.5703125" style="21" customWidth="1"/>
    <col min="4" max="4" width="8.140625" style="20" customWidth="1"/>
    <col min="5" max="5" width="4.7109375" style="17" customWidth="1"/>
    <col min="6" max="6" width="10" style="20" customWidth="1"/>
    <col min="7" max="7" width="7.28515625" style="20" customWidth="1"/>
    <col min="8" max="8" width="6.42578125" style="20" customWidth="1"/>
    <col min="9" max="9" width="7.28515625" style="20" customWidth="1"/>
    <col min="10" max="10" width="6.42578125" style="20" customWidth="1"/>
    <col min="11" max="11" width="7.28515625" style="20" customWidth="1"/>
    <col min="12" max="12" width="6.42578125" style="20" customWidth="1"/>
    <col min="13" max="13" width="7.28515625" style="20" customWidth="1"/>
    <col min="14" max="14" width="6.42578125" style="20" customWidth="1"/>
    <col min="15" max="15" width="7.28515625" style="20" customWidth="1"/>
    <col min="16" max="16" width="6.42578125" style="20" customWidth="1"/>
    <col min="17" max="17" width="7.28515625" style="20" customWidth="1"/>
    <col min="18" max="18" width="6.42578125" style="20" customWidth="1"/>
    <col min="19" max="21" width="10.85546875" style="20" customWidth="1"/>
    <col min="22" max="24" width="7.28515625" style="15" customWidth="1"/>
    <col min="25" max="25" width="11.5703125" style="20" customWidth="1"/>
    <col min="26" max="26" width="10.5703125" style="20" customWidth="1"/>
    <col min="27" max="27" width="7.28515625" style="20" customWidth="1"/>
    <col min="28" max="28" width="12" style="21" bestFit="1" customWidth="1"/>
    <col min="29" max="16384" width="9.140625" style="21"/>
  </cols>
  <sheetData>
    <row r="1" spans="1:29" ht="12.95" customHeight="1" x14ac:dyDescent="0.2">
      <c r="A1" s="75" t="s">
        <v>0</v>
      </c>
      <c r="B1" s="75" t="s">
        <v>1</v>
      </c>
      <c r="C1" s="75" t="s">
        <v>24</v>
      </c>
      <c r="D1" s="75" t="s">
        <v>90</v>
      </c>
      <c r="E1" s="73" t="s">
        <v>23</v>
      </c>
      <c r="F1" s="72" t="s">
        <v>2</v>
      </c>
      <c r="G1" s="71">
        <f>MSB!G1</f>
        <v>44493</v>
      </c>
      <c r="H1" s="72"/>
      <c r="I1" s="71">
        <f>MSB!I1</f>
        <v>44640</v>
      </c>
      <c r="J1" s="72"/>
      <c r="K1" s="71">
        <f>MSB!K1</f>
        <v>44689</v>
      </c>
      <c r="L1" s="72"/>
      <c r="M1" s="71">
        <f>MSB!M1</f>
        <v>0</v>
      </c>
      <c r="N1" s="72"/>
      <c r="O1" s="71">
        <f>MSB!O1</f>
        <v>0</v>
      </c>
      <c r="P1" s="72"/>
      <c r="Q1" s="71">
        <f>MSB!Q1</f>
        <v>0</v>
      </c>
      <c r="R1" s="72"/>
      <c r="S1" s="77" t="s">
        <v>3</v>
      </c>
      <c r="T1" s="77"/>
      <c r="U1" s="77"/>
      <c r="V1" s="77"/>
      <c r="W1" s="77"/>
      <c r="X1" s="77"/>
      <c r="Y1" s="77"/>
      <c r="Z1" s="77"/>
      <c r="AA1" s="77"/>
      <c r="AB1" s="75" t="s">
        <v>4</v>
      </c>
      <c r="AC1" s="78"/>
    </row>
    <row r="2" spans="1:29" x14ac:dyDescent="0.2">
      <c r="A2" s="75"/>
      <c r="B2" s="75"/>
      <c r="C2" s="75"/>
      <c r="D2" s="75"/>
      <c r="E2" s="74"/>
      <c r="F2" s="75"/>
      <c r="G2" s="40" t="s">
        <v>22</v>
      </c>
      <c r="H2" s="39" t="s">
        <v>21</v>
      </c>
      <c r="I2" s="40" t="s">
        <v>22</v>
      </c>
      <c r="J2" s="39" t="s">
        <v>21</v>
      </c>
      <c r="K2" s="40" t="s">
        <v>22</v>
      </c>
      <c r="L2" s="39" t="s">
        <v>21</v>
      </c>
      <c r="M2" s="40" t="s">
        <v>22</v>
      </c>
      <c r="N2" s="39" t="s">
        <v>21</v>
      </c>
      <c r="O2" s="40" t="s">
        <v>22</v>
      </c>
      <c r="P2" s="39" t="s">
        <v>21</v>
      </c>
      <c r="Q2" s="40" t="s">
        <v>22</v>
      </c>
      <c r="R2" s="39" t="s">
        <v>21</v>
      </c>
      <c r="S2" s="39">
        <f>G1</f>
        <v>44493</v>
      </c>
      <c r="T2" s="39">
        <f>I1</f>
        <v>44640</v>
      </c>
      <c r="U2" s="39">
        <f>K1</f>
        <v>44689</v>
      </c>
      <c r="V2" s="14" t="s">
        <v>83</v>
      </c>
      <c r="W2" s="14" t="s">
        <v>84</v>
      </c>
      <c r="X2" s="14" t="s">
        <v>85</v>
      </c>
      <c r="Y2" s="39">
        <f>M1</f>
        <v>0</v>
      </c>
      <c r="Z2" s="39">
        <f>O1</f>
        <v>0</v>
      </c>
      <c r="AA2" s="39">
        <f>Q1</f>
        <v>0</v>
      </c>
      <c r="AB2" s="75"/>
      <c r="AC2" s="78"/>
    </row>
    <row r="3" spans="1:29" x14ac:dyDescent="0.2">
      <c r="A3" s="20">
        <v>1</v>
      </c>
      <c r="B3" s="21" t="s">
        <v>220</v>
      </c>
      <c r="C3" s="21" t="s">
        <v>25</v>
      </c>
      <c r="D3" s="20">
        <v>2004</v>
      </c>
      <c r="F3" s="20">
        <f>COUNTA(H3,J3,L3,N3,P3,R3)</f>
        <v>3</v>
      </c>
      <c r="G3" s="20">
        <v>5</v>
      </c>
      <c r="H3" s="20">
        <v>1</v>
      </c>
      <c r="I3" s="20">
        <v>5</v>
      </c>
      <c r="J3" s="20">
        <v>2</v>
      </c>
      <c r="K3" s="20">
        <v>5</v>
      </c>
      <c r="L3" s="20">
        <v>2</v>
      </c>
      <c r="P3" s="25"/>
      <c r="S3" s="25">
        <f>IF(AND(H3&lt;&gt;0,G3&lt;=5),VLOOKUP(H3,баллы!A$1:F$65,G3+1),0)</f>
        <v>600</v>
      </c>
      <c r="T3" s="25">
        <f>IF(AND(J3&lt;&gt;0,I3&lt;=5),VLOOKUP(J3,баллы!A$1:F$65,I3+1),0)</f>
        <v>540</v>
      </c>
      <c r="U3" s="25">
        <f>IF(AND(L3&lt;&gt;0,K3&lt;=5),VLOOKUP(L3,баллы!A$1:F$65,K3+1),0)</f>
        <v>540</v>
      </c>
      <c r="X3" s="15">
        <f>ABS(W3-V3)*5</f>
        <v>0</v>
      </c>
      <c r="Y3" s="25">
        <f>IF(AND(N3&lt;&gt;0,M3&lt;=5),VLOOKUP(N3,баллы!A$1:F$65,M3+1),0)</f>
        <v>0</v>
      </c>
      <c r="Z3" s="25">
        <f>IF(AND(P3&lt;&gt;0,O3&lt;=5),VLOOKUP(P3,баллы!A$1:F$65,O3+1),0)</f>
        <v>0</v>
      </c>
      <c r="AA3" s="25">
        <f>IF(AND(R3&lt;&gt;0,Q3&lt;=5),VLOOKUP(R3,баллы!A$1:F$65,Q3+1),0)</f>
        <v>0</v>
      </c>
      <c r="AB3" s="16">
        <f>S3+T3+U3+X3+Y3+Z3+AA3</f>
        <v>1680</v>
      </c>
    </row>
    <row r="4" spans="1:29" x14ac:dyDescent="0.2">
      <c r="A4" s="20">
        <v>2</v>
      </c>
      <c r="B4" s="21" t="s">
        <v>292</v>
      </c>
      <c r="C4" s="21" t="s">
        <v>25</v>
      </c>
      <c r="F4" s="20">
        <f>COUNTA(H4,J4,L4,N4,P4,R4)</f>
        <v>3</v>
      </c>
      <c r="G4" s="20">
        <v>5</v>
      </c>
      <c r="H4" s="20">
        <v>5</v>
      </c>
      <c r="I4" s="20">
        <v>5</v>
      </c>
      <c r="J4" s="20">
        <v>1</v>
      </c>
      <c r="K4" s="20">
        <v>5</v>
      </c>
      <c r="L4" s="20">
        <v>1</v>
      </c>
      <c r="S4" s="25">
        <f>IF(AND(H4&lt;&gt;0,G4&lt;=5),VLOOKUP(H4,баллы!A$1:F$65,G4+1),0)</f>
        <v>400</v>
      </c>
      <c r="T4" s="25">
        <f>IF(AND(J4&lt;&gt;0,I4&lt;=5),VLOOKUP(J4,баллы!A$1:F$65,I4+1),0)</f>
        <v>600</v>
      </c>
      <c r="U4" s="25">
        <f>IF(AND(L4&lt;&gt;0,K4&lt;=5),VLOOKUP(L4,баллы!A$1:F$65,K4+1),0)</f>
        <v>600</v>
      </c>
      <c r="X4" s="15">
        <f>ABS(W4-V4)*5</f>
        <v>0</v>
      </c>
      <c r="Y4" s="25">
        <f>IF(AND(N4&lt;&gt;0,M4&lt;=5),VLOOKUP(N4,баллы!A$1:F$65,M4+1),0)</f>
        <v>0</v>
      </c>
      <c r="Z4" s="25">
        <f>IF(AND(P4&lt;&gt;0,O4&lt;=5),VLOOKUP(P4,баллы!A$1:F$65,O4+1),0)</f>
        <v>0</v>
      </c>
      <c r="AA4" s="25">
        <f>IF(AND(R4&lt;&gt;0,Q4&lt;=5),VLOOKUP(R4,баллы!A$1:F$65,Q4+1),0)</f>
        <v>0</v>
      </c>
      <c r="AB4" s="16">
        <f>S4+T4+U4+X4+Y4+Z4+AA4</f>
        <v>1600</v>
      </c>
    </row>
    <row r="5" spans="1:29" ht="15" x14ac:dyDescent="0.25">
      <c r="A5" s="20">
        <v>3</v>
      </c>
      <c r="B5" s="42" t="s">
        <v>278</v>
      </c>
      <c r="C5" s="42" t="s">
        <v>25</v>
      </c>
      <c r="F5" s="20">
        <f>COUNTA(H5,J5,L5,N5,P5,R5)</f>
        <v>3</v>
      </c>
      <c r="G5" s="20">
        <v>5</v>
      </c>
      <c r="H5" s="20">
        <v>2</v>
      </c>
      <c r="I5" s="20">
        <v>5</v>
      </c>
      <c r="J5" s="20">
        <v>6</v>
      </c>
      <c r="K5" s="20">
        <v>5</v>
      </c>
      <c r="L5" s="20">
        <v>3</v>
      </c>
      <c r="N5" s="25"/>
      <c r="P5" s="25"/>
      <c r="S5" s="25">
        <f>IF(AND(H5&lt;&gt;0,G5&lt;=5),VLOOKUP(H5,баллы!A$1:F$65,G5+1),0)</f>
        <v>540</v>
      </c>
      <c r="T5" s="25">
        <f>IF(AND(J5&lt;&gt;0,I5&lt;=5),VLOOKUP(J5,баллы!A$1:F$65,I5+1),0)</f>
        <v>380</v>
      </c>
      <c r="U5" s="25">
        <f>IF(AND(L5&lt;&gt;0,K5&lt;=5),VLOOKUP(L5,баллы!A$1:F$65,K5+1),0)</f>
        <v>480</v>
      </c>
      <c r="X5" s="15">
        <f>ABS(W5-V5)*5</f>
        <v>0</v>
      </c>
      <c r="Y5" s="25">
        <f>IF(AND(N5&lt;&gt;0,M5&lt;=5),VLOOKUP(N5,баллы!A$1:F$65,M5+1),0)</f>
        <v>0</v>
      </c>
      <c r="Z5" s="25">
        <f>IF(AND(P5&lt;&gt;0,O5&lt;=5),VLOOKUP(P5,баллы!A$1:F$65,O5+1),0)</f>
        <v>0</v>
      </c>
      <c r="AA5" s="25">
        <f>IF(AND(R5&lt;&gt;0,Q5&lt;=5),VLOOKUP(R5,баллы!A$1:F$65,Q5+1),0)</f>
        <v>0</v>
      </c>
      <c r="AB5" s="16">
        <f>S5+T5+U5+X5+Y5+Z5+AA5</f>
        <v>1400</v>
      </c>
    </row>
    <row r="6" spans="1:29" x14ac:dyDescent="0.2">
      <c r="A6" s="20">
        <v>4</v>
      </c>
      <c r="B6" s="21" t="s">
        <v>249</v>
      </c>
      <c r="C6" s="21" t="s">
        <v>25</v>
      </c>
      <c r="D6" s="20">
        <v>2004</v>
      </c>
      <c r="F6" s="20">
        <f>COUNTA(H6,J6,L6,N6,P6,R6)</f>
        <v>3</v>
      </c>
      <c r="G6" s="20">
        <v>5</v>
      </c>
      <c r="H6" s="20">
        <v>6</v>
      </c>
      <c r="I6" s="20">
        <v>5</v>
      </c>
      <c r="J6" s="20">
        <v>7</v>
      </c>
      <c r="K6" s="20">
        <v>5</v>
      </c>
      <c r="L6" s="20">
        <v>4</v>
      </c>
      <c r="P6" s="25"/>
      <c r="S6" s="25">
        <f>IF(AND(H6&lt;&gt;0,G6&lt;=5),VLOOKUP(H6,баллы!A$1:F$65,G6+1),0)</f>
        <v>380</v>
      </c>
      <c r="T6" s="25">
        <f>IF(AND(J6&lt;&gt;0,I6&lt;=5),VLOOKUP(J6,баллы!A$1:F$65,I6+1),0)</f>
        <v>360</v>
      </c>
      <c r="U6" s="25">
        <f>IF(AND(L6&lt;&gt;0,K6&lt;=5),VLOOKUP(L6,баллы!A$1:F$65,K6+1),0)</f>
        <v>430</v>
      </c>
      <c r="X6" s="15">
        <f>ABS(W6-V6)*5</f>
        <v>0</v>
      </c>
      <c r="Y6" s="25">
        <f>IF(AND(N6&lt;&gt;0,M6&lt;=5),VLOOKUP(N6,баллы!A$1:F$65,M6+1),0)</f>
        <v>0</v>
      </c>
      <c r="Z6" s="25">
        <f>IF(AND(P6&lt;&gt;0,O6&lt;=5),VLOOKUP(P6,баллы!A$1:F$65,O6+1),0)</f>
        <v>0</v>
      </c>
      <c r="AA6" s="25">
        <f>IF(AND(R6&lt;&gt;0,Q6&lt;=5),VLOOKUP(R6,баллы!A$1:F$65,Q6+1),0)</f>
        <v>0</v>
      </c>
      <c r="AB6" s="16">
        <f>S6+T6+U6+X6+Y6+Z6+AA6</f>
        <v>1170</v>
      </c>
    </row>
    <row r="7" spans="1:29" ht="15" x14ac:dyDescent="0.25">
      <c r="A7" s="20">
        <v>5</v>
      </c>
      <c r="B7" s="41" t="s">
        <v>282</v>
      </c>
      <c r="C7" s="42" t="s">
        <v>27</v>
      </c>
      <c r="F7" s="20">
        <f>COUNTA(H7,J7,L7,N7,P7,R7)</f>
        <v>3</v>
      </c>
      <c r="G7" s="20">
        <v>5</v>
      </c>
      <c r="H7" s="81">
        <v>10</v>
      </c>
      <c r="I7" s="20">
        <v>5</v>
      </c>
      <c r="J7" s="20">
        <v>3</v>
      </c>
      <c r="K7" s="20">
        <v>5</v>
      </c>
      <c r="L7" s="20">
        <v>8</v>
      </c>
      <c r="S7" s="25">
        <f>IF(AND(H7&lt;&gt;0,G7&lt;=5),VLOOKUP(H7,баллы!A$1:F$65,G7+1),0)</f>
        <v>310</v>
      </c>
      <c r="T7" s="25">
        <f>IF(AND(J7&lt;&gt;0,I7&lt;=5),VLOOKUP(J7,баллы!A$1:F$65,I7+1),0)</f>
        <v>480</v>
      </c>
      <c r="U7" s="25">
        <f>IF(AND(L7&lt;&gt;0,K7&lt;=5),VLOOKUP(L7,баллы!A$1:F$65,K7+1),0)</f>
        <v>340</v>
      </c>
      <c r="X7" s="15">
        <f>ABS(W7-V7)*5</f>
        <v>0</v>
      </c>
      <c r="Y7" s="25">
        <f>IF(AND(N7&lt;&gt;0,M7&lt;=5),VLOOKUP(N7,баллы!A$1:F$65,M7+1),0)</f>
        <v>0</v>
      </c>
      <c r="Z7" s="25">
        <f>IF(AND(P7&lt;&gt;0,O7&lt;=5),VLOOKUP(P7,баллы!A$1:F$65,O7+1),0)</f>
        <v>0</v>
      </c>
      <c r="AA7" s="25">
        <f>IF(AND(R7&lt;&gt;0,Q7&lt;=5),VLOOKUP(R7,баллы!A$1:F$65,Q7+1),0)</f>
        <v>0</v>
      </c>
      <c r="AB7" s="16">
        <f>S7+T7+U7+X7+Y7+Z7+AA7</f>
        <v>1130</v>
      </c>
    </row>
    <row r="8" spans="1:29" ht="15" x14ac:dyDescent="0.25">
      <c r="A8" s="20">
        <v>6</v>
      </c>
      <c r="B8" s="41" t="s">
        <v>280</v>
      </c>
      <c r="C8" s="42" t="s">
        <v>25</v>
      </c>
      <c r="F8" s="20">
        <f>COUNTA(H8,J8,L8,N8,P8,R8)</f>
        <v>3</v>
      </c>
      <c r="G8" s="20">
        <v>5</v>
      </c>
      <c r="H8" s="81">
        <v>9</v>
      </c>
      <c r="I8" s="20">
        <v>5</v>
      </c>
      <c r="J8" s="20">
        <v>10</v>
      </c>
      <c r="K8" s="20">
        <v>5</v>
      </c>
      <c r="L8" s="20">
        <v>5</v>
      </c>
      <c r="N8" s="25"/>
      <c r="P8" s="25"/>
      <c r="S8" s="25">
        <f>IF(AND(H8&lt;&gt;0,G8&lt;=5),VLOOKUP(H8,баллы!A$1:F$65,G8+1),0)</f>
        <v>320</v>
      </c>
      <c r="T8" s="25">
        <f>IF(AND(J8&lt;&gt;0,I8&lt;=5),VLOOKUP(J8,баллы!A$1:F$65,I8+1),0)</f>
        <v>310</v>
      </c>
      <c r="U8" s="25">
        <f>IF(AND(L8&lt;&gt;0,K8&lt;=5),VLOOKUP(L8,баллы!A$1:F$65,K8+1),0)</f>
        <v>400</v>
      </c>
      <c r="X8" s="15">
        <f>ABS(W8-V8)*5</f>
        <v>0</v>
      </c>
      <c r="Y8" s="25">
        <f>IF(AND(N8&lt;&gt;0,M8&lt;=5),VLOOKUP(N8,баллы!A$1:F$65,M8+1),0)</f>
        <v>0</v>
      </c>
      <c r="Z8" s="25">
        <f>IF(AND(P8&lt;&gt;0,O8&lt;=5),VLOOKUP(P8,баллы!A$1:F$65,O8+1),0)</f>
        <v>0</v>
      </c>
      <c r="AA8" s="25">
        <f>IF(AND(R8&lt;&gt;0,Q8&lt;=5),VLOOKUP(R8,баллы!A$1:F$65,Q8+1),0)</f>
        <v>0</v>
      </c>
      <c r="AB8" s="16">
        <f>S8+T8+U8+X8+Y8+Z8+AA8</f>
        <v>1030</v>
      </c>
    </row>
    <row r="9" spans="1:29" x14ac:dyDescent="0.2">
      <c r="A9" s="20">
        <v>7</v>
      </c>
      <c r="B9" s="6" t="s">
        <v>303</v>
      </c>
      <c r="C9" s="21" t="s">
        <v>25</v>
      </c>
      <c r="D9" s="20">
        <v>1970</v>
      </c>
      <c r="F9" s="20">
        <f>COUNTA(H9,J9,L9,N9,P9,R9)</f>
        <v>3</v>
      </c>
      <c r="G9" s="20">
        <v>3</v>
      </c>
      <c r="H9" s="20">
        <v>4</v>
      </c>
      <c r="I9" s="20">
        <v>5</v>
      </c>
      <c r="J9" s="20">
        <v>4</v>
      </c>
      <c r="K9" s="20">
        <v>3</v>
      </c>
      <c r="L9" s="20">
        <v>1</v>
      </c>
      <c r="S9" s="25">
        <f>IF(AND(H9&lt;&gt;0,G9&lt;=5),VLOOKUP(H9,баллы!A$1:F$65,G9+1),0)</f>
        <v>172</v>
      </c>
      <c r="T9" s="25">
        <f>IF(AND(J9&lt;&gt;0,I9&lt;=5),VLOOKUP(J9,баллы!A$1:F$65,I9+1),0)</f>
        <v>430</v>
      </c>
      <c r="U9" s="25">
        <f>IF(AND(L9&lt;&gt;0,K9&lt;=5),VLOOKUP(L9,баллы!A$1:F$65,K9+1),0)</f>
        <v>240</v>
      </c>
      <c r="X9" s="15">
        <f>ABS(W9-V9)*5</f>
        <v>0</v>
      </c>
      <c r="Y9" s="25">
        <f>IF(AND(N9&lt;&gt;0,M9&lt;=5),VLOOKUP(N9,баллы!A$1:F$65,M9+1),0)</f>
        <v>0</v>
      </c>
      <c r="Z9" s="25">
        <f>IF(AND(P9&lt;&gt;0,O9&lt;=5),VLOOKUP(P9,баллы!A$1:F$65,O9+1),0)</f>
        <v>0</v>
      </c>
      <c r="AA9" s="25">
        <f>IF(AND(R9&lt;&gt;0,Q9&lt;=5),VLOOKUP(R9,баллы!A$1:F$65,Q9+1),0)</f>
        <v>0</v>
      </c>
      <c r="AB9" s="16">
        <f>S9+T9+U9+X9+Y9+Z9+AA9</f>
        <v>842</v>
      </c>
    </row>
    <row r="10" spans="1:29" x14ac:dyDescent="0.2">
      <c r="A10" s="20">
        <v>8</v>
      </c>
      <c r="B10" s="21" t="s">
        <v>259</v>
      </c>
      <c r="C10" s="21" t="s">
        <v>25</v>
      </c>
      <c r="D10" s="20">
        <v>2009</v>
      </c>
      <c r="F10" s="20">
        <f>COUNTA(H10,J10,L10,N10,P10,R10)</f>
        <v>3</v>
      </c>
      <c r="G10" s="20">
        <v>3</v>
      </c>
      <c r="H10" s="20">
        <v>1</v>
      </c>
      <c r="I10" s="20">
        <v>5</v>
      </c>
      <c r="J10" s="20">
        <v>13</v>
      </c>
      <c r="K10" s="20">
        <v>5</v>
      </c>
      <c r="L10" s="20">
        <v>9</v>
      </c>
      <c r="P10" s="25"/>
      <c r="S10" s="25">
        <f>IF(AND(H10&lt;&gt;0,G10&lt;=5),VLOOKUP(H10,баллы!A$1:F$65,G10+1),0)</f>
        <v>240</v>
      </c>
      <c r="T10" s="25">
        <f>IF(AND(J10&lt;&gt;0,I10&lt;=5),VLOOKUP(J10,баллы!A$1:F$65,I10+1),0)</f>
        <v>280</v>
      </c>
      <c r="U10" s="25">
        <f>IF(AND(L10&lt;&gt;0,K10&lt;=5),VLOOKUP(L10,баллы!A$1:F$65,K10+1),0)</f>
        <v>320</v>
      </c>
      <c r="X10" s="15">
        <f>ABS(W10-V10)*5</f>
        <v>0</v>
      </c>
      <c r="Y10" s="25">
        <f>IF(AND(N10&lt;&gt;0,M10&lt;=5),VLOOKUP(N10,баллы!A$1:F$65,M10+1),0)</f>
        <v>0</v>
      </c>
      <c r="Z10" s="25">
        <f>IF(AND(P10&lt;&gt;0,O10&lt;=5),VLOOKUP(P10,баллы!A$1:F$65,O10+1),0)</f>
        <v>0</v>
      </c>
      <c r="AA10" s="25">
        <f>IF(AND(R10&lt;&gt;0,Q10&lt;=5),VLOOKUP(R10,баллы!A$1:F$65,Q10+1),0)</f>
        <v>0</v>
      </c>
      <c r="AB10" s="16">
        <f>S10+T10+U10+X10+Y10+Z10+AA10</f>
        <v>840</v>
      </c>
    </row>
    <row r="11" spans="1:29" ht="15" x14ac:dyDescent="0.25">
      <c r="A11" s="20">
        <v>9</v>
      </c>
      <c r="B11" s="41" t="s">
        <v>283</v>
      </c>
      <c r="C11" s="42" t="s">
        <v>25</v>
      </c>
      <c r="F11" s="20">
        <f>COUNTA(H11,J11,L11,N11,P11,R11)</f>
        <v>3</v>
      </c>
      <c r="G11" s="20">
        <v>3</v>
      </c>
      <c r="H11" s="81">
        <v>6</v>
      </c>
      <c r="I11" s="20">
        <v>5</v>
      </c>
      <c r="J11" s="20">
        <v>11</v>
      </c>
      <c r="K11" s="20">
        <v>5</v>
      </c>
      <c r="L11" s="20">
        <v>6</v>
      </c>
      <c r="S11" s="25">
        <f>IF(AND(H11&lt;&gt;0,G11&lt;=5),VLOOKUP(H11,баллы!A$1:F$65,G11+1),0)</f>
        <v>152</v>
      </c>
      <c r="T11" s="25">
        <f>IF(AND(J11&lt;&gt;0,I11&lt;=5),VLOOKUP(J11,баллы!A$1:F$65,I11+1),0)</f>
        <v>300</v>
      </c>
      <c r="U11" s="25">
        <f>IF(AND(L11&lt;&gt;0,K11&lt;=5),VLOOKUP(L11,баллы!A$1:F$65,K11+1),0)</f>
        <v>380</v>
      </c>
      <c r="X11" s="15">
        <f>ABS(W11-V11)*5</f>
        <v>0</v>
      </c>
      <c r="Y11" s="25">
        <f>IF(AND(N11&lt;&gt;0,M11&lt;=5),VLOOKUP(N11,баллы!A$1:F$65,M11+1),0)</f>
        <v>0</v>
      </c>
      <c r="Z11" s="25">
        <f>IF(AND(P11&lt;&gt;0,O11&lt;=5),VLOOKUP(P11,баллы!A$1:F$65,O11+1),0)</f>
        <v>0</v>
      </c>
      <c r="AA11" s="25">
        <f>IF(AND(R11&lt;&gt;0,Q11&lt;=5),VLOOKUP(R11,баллы!A$1:F$65,Q11+1),0)</f>
        <v>0</v>
      </c>
      <c r="AB11" s="16">
        <f>S11+T11+U11+X11+Y11+Z11+AA11</f>
        <v>832</v>
      </c>
    </row>
    <row r="12" spans="1:29" x14ac:dyDescent="0.2">
      <c r="A12" s="20">
        <v>17</v>
      </c>
      <c r="B12" s="21" t="s">
        <v>256</v>
      </c>
      <c r="C12" s="21" t="s">
        <v>25</v>
      </c>
      <c r="D12" s="20">
        <v>2006</v>
      </c>
      <c r="F12" s="20">
        <f>COUNTA(H12,J12,L12,N12,P12,R12)</f>
        <v>2</v>
      </c>
      <c r="G12" s="20">
        <v>5</v>
      </c>
      <c r="H12" s="20">
        <v>8</v>
      </c>
      <c r="K12" s="20">
        <v>5</v>
      </c>
      <c r="L12" s="20">
        <v>7</v>
      </c>
      <c r="P12" s="25"/>
      <c r="S12" s="25">
        <f>IF(AND(H12&lt;&gt;0,G12&lt;=5),VLOOKUP(H12,баллы!A$1:F$65,G12+1),0)</f>
        <v>340</v>
      </c>
      <c r="T12" s="25">
        <f>IF(AND(J12&lt;&gt;0,I12&lt;=5),VLOOKUP(J12,баллы!A$1:F$65,I12+1),0)</f>
        <v>0</v>
      </c>
      <c r="U12" s="25">
        <f>IF(AND(L12&lt;&gt;0,K12&lt;=5),VLOOKUP(L12,баллы!A$1:F$65,K12+1),0)</f>
        <v>360</v>
      </c>
      <c r="X12" s="15">
        <f>ABS(W12-V12)*5</f>
        <v>0</v>
      </c>
      <c r="Y12" s="25">
        <f>IF(AND(N12&lt;&gt;0,M12&lt;=5),VLOOKUP(N12,баллы!A$1:F$65,M12+1),0)</f>
        <v>0</v>
      </c>
      <c r="Z12" s="25">
        <f>IF(AND(P12&lt;&gt;0,O12&lt;=5),VLOOKUP(P12,баллы!A$1:F$65,O12+1),0)</f>
        <v>0</v>
      </c>
      <c r="AA12" s="25">
        <f>IF(AND(R12&lt;&gt;0,Q12&lt;=5),VLOOKUP(R12,баллы!A$1:F$65,Q12+1),0)</f>
        <v>0</v>
      </c>
      <c r="AB12" s="16">
        <f>S12+T12+U12+X12+Y12+Z12+AA12</f>
        <v>700</v>
      </c>
    </row>
    <row r="13" spans="1:29" x14ac:dyDescent="0.2">
      <c r="A13" s="20">
        <v>10</v>
      </c>
      <c r="B13" s="21" t="s">
        <v>250</v>
      </c>
      <c r="C13" s="21" t="s">
        <v>251</v>
      </c>
      <c r="D13" s="20">
        <v>1998</v>
      </c>
      <c r="F13" s="20">
        <f>COUNTA(H13,J13,L13,N13,P13,R13)</f>
        <v>2</v>
      </c>
      <c r="G13" s="20">
        <v>5</v>
      </c>
      <c r="H13" s="20">
        <v>7</v>
      </c>
      <c r="K13" s="20">
        <v>5</v>
      </c>
      <c r="L13" s="20">
        <v>12</v>
      </c>
      <c r="P13" s="25"/>
      <c r="S13" s="25">
        <f>IF(AND(H13&lt;&gt;0,G13&lt;=5),VLOOKUP(H13,баллы!A$1:F$65,G13+1),0)</f>
        <v>360</v>
      </c>
      <c r="T13" s="25">
        <f>IF(AND(J13&lt;&gt;0,I13&lt;=5),VLOOKUP(J13,баллы!A$1:F$65,I13+1),0)</f>
        <v>0</v>
      </c>
      <c r="U13" s="25">
        <f>IF(AND(L13&lt;&gt;0,K13&lt;=5),VLOOKUP(L13,баллы!A$1:F$65,K13+1),0)</f>
        <v>290</v>
      </c>
      <c r="X13" s="15">
        <f>ABS(W13-V13)*5</f>
        <v>0</v>
      </c>
      <c r="Y13" s="25">
        <f>IF(AND(N13&lt;&gt;0,M13&lt;=5),VLOOKUP(N13,баллы!A$1:F$65,M13+1),0)</f>
        <v>0</v>
      </c>
      <c r="Z13" s="25">
        <f>IF(AND(P13&lt;&gt;0,O13&lt;=5),VLOOKUP(P13,баллы!A$1:F$65,O13+1),0)</f>
        <v>0</v>
      </c>
      <c r="AA13" s="25">
        <f>IF(AND(R13&lt;&gt;0,Q13&lt;=5),VLOOKUP(R13,баллы!A$1:F$65,Q13+1),0)</f>
        <v>0</v>
      </c>
      <c r="AB13" s="16">
        <f>S13+T13+U13+X13+Y13+Z13+AA13</f>
        <v>650</v>
      </c>
    </row>
    <row r="14" spans="1:29" ht="15" x14ac:dyDescent="0.25">
      <c r="A14" s="20">
        <v>11</v>
      </c>
      <c r="B14" s="41" t="s">
        <v>287</v>
      </c>
      <c r="C14" s="42" t="s">
        <v>25</v>
      </c>
      <c r="F14" s="20">
        <f>COUNTA(H14,J14,L14,N14,P14,R14)</f>
        <v>2</v>
      </c>
      <c r="G14" s="20">
        <v>3</v>
      </c>
      <c r="H14" s="81">
        <v>2</v>
      </c>
      <c r="I14" s="20">
        <v>5</v>
      </c>
      <c r="J14" s="20">
        <v>12</v>
      </c>
      <c r="S14" s="25">
        <f>IF(AND(H14&lt;&gt;0,G14&lt;=5),VLOOKUP(H14,баллы!A$1:F$65,G14+1),0)</f>
        <v>216</v>
      </c>
      <c r="T14" s="25">
        <f>IF(AND(J14&lt;&gt;0,I14&lt;=5),VLOOKUP(J14,баллы!A$1:F$65,I14+1),0)</f>
        <v>290</v>
      </c>
      <c r="U14" s="25">
        <f>IF(AND(L14&lt;&gt;0,K14&lt;=5),VLOOKUP(L14,баллы!A$1:F$65,K14+1),0)</f>
        <v>0</v>
      </c>
      <c r="X14" s="15">
        <f>ABS(W14-V14)*5</f>
        <v>0</v>
      </c>
      <c r="Y14" s="25">
        <f>IF(AND(N14&lt;&gt;0,M14&lt;=5),VLOOKUP(N14,баллы!A$1:F$65,M14+1),0)</f>
        <v>0</v>
      </c>
      <c r="Z14" s="25">
        <f>IF(AND(P14&lt;&gt;0,O14&lt;=5),VLOOKUP(P14,баллы!A$1:F$65,O14+1),0)</f>
        <v>0</v>
      </c>
      <c r="AA14" s="25">
        <f>IF(AND(R14&lt;&gt;0,Q14&lt;=5),VLOOKUP(R14,баллы!A$1:F$65,Q14+1),0)</f>
        <v>0</v>
      </c>
      <c r="AB14" s="16">
        <f>S14+T14+U14+X14+Y14+Z14+AA14</f>
        <v>506</v>
      </c>
    </row>
    <row r="15" spans="1:29" x14ac:dyDescent="0.2">
      <c r="A15" s="20">
        <v>12</v>
      </c>
      <c r="B15" s="21" t="s">
        <v>254</v>
      </c>
      <c r="C15" s="21" t="s">
        <v>25</v>
      </c>
      <c r="D15" s="20">
        <v>2007</v>
      </c>
      <c r="F15" s="20">
        <f>COUNTA(H15,J15,L15,N15,P15,R15)</f>
        <v>1</v>
      </c>
      <c r="G15" s="20">
        <v>5</v>
      </c>
      <c r="H15" s="20">
        <v>3</v>
      </c>
      <c r="P15" s="25"/>
      <c r="S15" s="25">
        <f>IF(AND(H15&lt;&gt;0,G15&lt;=5),VLOOKUP(H15,баллы!A$1:F$65,G15+1),0)</f>
        <v>480</v>
      </c>
      <c r="T15" s="25">
        <f>IF(AND(J15&lt;&gt;0,I15&lt;=5),VLOOKUP(J15,баллы!A$1:F$65,I15+1),0)</f>
        <v>0</v>
      </c>
      <c r="U15" s="25">
        <f>IF(AND(L15&lt;&gt;0,K15&lt;=5),VLOOKUP(L15,баллы!A$1:F$65,K15+1),0)</f>
        <v>0</v>
      </c>
      <c r="X15" s="15">
        <f>ABS(W15-V15)*5</f>
        <v>0</v>
      </c>
      <c r="Y15" s="25">
        <f>IF(AND(N15&lt;&gt;0,M15&lt;=5),VLOOKUP(N15,баллы!A$1:F$65,M15+1),0)</f>
        <v>0</v>
      </c>
      <c r="Z15" s="25">
        <f>IF(AND(P15&lt;&gt;0,O15&lt;=5),VLOOKUP(P15,баллы!A$1:F$65,O15+1),0)</f>
        <v>0</v>
      </c>
      <c r="AA15" s="25">
        <f>IF(AND(R15&lt;&gt;0,Q15&lt;=5),VLOOKUP(R15,баллы!A$1:F$65,Q15+1),0)</f>
        <v>0</v>
      </c>
      <c r="AB15" s="16">
        <f>S15+T15+U15+X15+Y15+Z15+AA15</f>
        <v>480</v>
      </c>
    </row>
    <row r="16" spans="1:29" ht="15" x14ac:dyDescent="0.25">
      <c r="A16" s="20">
        <v>13</v>
      </c>
      <c r="B16" s="41" t="s">
        <v>281</v>
      </c>
      <c r="C16" s="42" t="s">
        <v>25</v>
      </c>
      <c r="F16" s="20">
        <f>COUNTA(H16,J16,L16,N16,P16,R16)</f>
        <v>2</v>
      </c>
      <c r="G16" s="20">
        <v>3</v>
      </c>
      <c r="H16" s="81">
        <v>5</v>
      </c>
      <c r="K16" s="20">
        <v>5</v>
      </c>
      <c r="L16" s="20">
        <v>10</v>
      </c>
      <c r="N16" s="25"/>
      <c r="P16" s="25"/>
      <c r="S16" s="25">
        <f>IF(AND(H16&lt;&gt;0,G16&lt;=5),VLOOKUP(H16,баллы!A$1:F$65,G16+1),0)</f>
        <v>160</v>
      </c>
      <c r="T16" s="25">
        <f>IF(AND(J16&lt;&gt;0,I16&lt;=5),VLOOKUP(J16,баллы!A$1:F$65,I16+1),0)</f>
        <v>0</v>
      </c>
      <c r="U16" s="25">
        <f>IF(AND(L16&lt;&gt;0,K16&lt;=5),VLOOKUP(L16,баллы!A$1:F$65,K16+1),0)</f>
        <v>310</v>
      </c>
      <c r="X16" s="15">
        <f>ABS(W16-V16)*5</f>
        <v>0</v>
      </c>
      <c r="Y16" s="25">
        <f>IF(AND(N16&lt;&gt;0,M16&lt;=5),VLOOKUP(N16,баллы!A$1:F$65,M16+1),0)</f>
        <v>0</v>
      </c>
      <c r="Z16" s="25">
        <f>IF(AND(P16&lt;&gt;0,O16&lt;=5),VLOOKUP(P16,баллы!A$1:F$65,O16+1),0)</f>
        <v>0</v>
      </c>
      <c r="AA16" s="25">
        <f>IF(AND(R16&lt;&gt;0,Q16&lt;=5),VLOOKUP(R16,баллы!A$1:F$65,Q16+1),0)</f>
        <v>0</v>
      </c>
      <c r="AB16" s="16">
        <f>S16+T16+U16+X16+Y16+Z16+AA16</f>
        <v>470</v>
      </c>
    </row>
    <row r="17" spans="1:30" x14ac:dyDescent="0.2">
      <c r="A17" s="20">
        <v>14</v>
      </c>
      <c r="B17" s="21" t="s">
        <v>224</v>
      </c>
      <c r="C17" s="21" t="s">
        <v>25</v>
      </c>
      <c r="D17" s="20">
        <v>2004</v>
      </c>
      <c r="F17" s="20">
        <f>COUNTA(H17,J17,L17,N17,P17,R17)</f>
        <v>1</v>
      </c>
      <c r="G17" s="20">
        <v>5</v>
      </c>
      <c r="H17" s="20">
        <v>4</v>
      </c>
      <c r="P17" s="25"/>
      <c r="S17" s="25">
        <f>IF(AND(H17&lt;&gt;0,G17&lt;=5),VLOOKUP(H17,баллы!A$1:F$65,G17+1),0)</f>
        <v>430</v>
      </c>
      <c r="T17" s="25">
        <f>IF(AND(J17&lt;&gt;0,I17&lt;=5),VLOOKUP(J17,баллы!A$1:F$65,I17+1),0)</f>
        <v>0</v>
      </c>
      <c r="U17" s="25">
        <f>IF(AND(L17&lt;&gt;0,K17&lt;=5),VLOOKUP(L17,баллы!A$1:F$65,K17+1),0)</f>
        <v>0</v>
      </c>
      <c r="X17" s="15">
        <f>ABS(W17-V17)*5</f>
        <v>0</v>
      </c>
      <c r="Y17" s="25">
        <f>IF(AND(N17&lt;&gt;0,M17&lt;=5),VLOOKUP(N17,баллы!A$1:F$65,M17+1),0)</f>
        <v>0</v>
      </c>
      <c r="Z17" s="25">
        <f>IF(AND(P17&lt;&gt;0,O17&lt;=5),VLOOKUP(P17,баллы!A$1:F$65,O17+1),0)</f>
        <v>0</v>
      </c>
      <c r="AA17" s="25">
        <f>IF(AND(R17&lt;&gt;0,Q17&lt;=5),VLOOKUP(R17,баллы!A$1:F$65,Q17+1),0)</f>
        <v>0</v>
      </c>
      <c r="AB17" s="16">
        <f>S17+T17+U17+X17+Y17+Z17+AA17</f>
        <v>430</v>
      </c>
    </row>
    <row r="18" spans="1:30" x14ac:dyDescent="0.2">
      <c r="A18" s="20">
        <v>15</v>
      </c>
      <c r="B18" s="21" t="s">
        <v>44</v>
      </c>
      <c r="C18" s="21" t="s">
        <v>25</v>
      </c>
      <c r="D18" s="20">
        <v>1981</v>
      </c>
      <c r="E18" s="14"/>
      <c r="F18" s="20">
        <f>COUNTA(H18,J18,L18,N18,P18,R18)</f>
        <v>1</v>
      </c>
      <c r="I18" s="20">
        <v>5</v>
      </c>
      <c r="J18" s="20">
        <v>5</v>
      </c>
      <c r="N18" s="25"/>
      <c r="P18" s="25"/>
      <c r="S18" s="25">
        <f>IF(AND(H18&lt;&gt;0,G18&lt;=5),VLOOKUP(H18,баллы!A$1:F$65,G18+1),0)</f>
        <v>0</v>
      </c>
      <c r="T18" s="25">
        <f>IF(AND(J18&lt;&gt;0,I18&lt;=5),VLOOKUP(J18,баллы!A$1:F$65,I18+1),0)</f>
        <v>400</v>
      </c>
      <c r="U18" s="25">
        <f>IF(AND(L18&lt;&gt;0,K18&lt;=5),VLOOKUP(L18,баллы!A$1:F$65,K18+1),0)</f>
        <v>0</v>
      </c>
      <c r="X18" s="15">
        <f>ABS(W18-V18)*5</f>
        <v>0</v>
      </c>
      <c r="Y18" s="25">
        <f>IF(AND(N18&lt;&gt;0,M18&lt;=5),VLOOKUP(N18,баллы!A$1:F$65,M18+1),0)</f>
        <v>0</v>
      </c>
      <c r="Z18" s="25">
        <f>IF(AND(P18&lt;&gt;0,O18&lt;=5),VLOOKUP(P18,баллы!A$1:F$65,O18+1),0)</f>
        <v>0</v>
      </c>
      <c r="AA18" s="25">
        <f>IF(AND(R18&lt;&gt;0,Q18&lt;=5),VLOOKUP(R18,баллы!A$1:F$65,Q18+1),0)</f>
        <v>0</v>
      </c>
      <c r="AB18" s="16">
        <f>S18+T18+U18+X18+Y18+Z18+AA18</f>
        <v>400</v>
      </c>
      <c r="AC18" s="20"/>
      <c r="AD18" s="36"/>
    </row>
    <row r="19" spans="1:30" x14ac:dyDescent="0.2">
      <c r="A19" s="20">
        <v>16</v>
      </c>
      <c r="B19" s="6" t="s">
        <v>306</v>
      </c>
      <c r="C19" s="6" t="s">
        <v>27</v>
      </c>
      <c r="F19" s="20">
        <f>COUNTA(H19,J19,L19,N19,P19,R19)</f>
        <v>2</v>
      </c>
      <c r="G19" s="20">
        <v>3</v>
      </c>
      <c r="H19" s="20">
        <v>12</v>
      </c>
      <c r="I19" s="20">
        <v>5</v>
      </c>
      <c r="J19" s="20">
        <v>14</v>
      </c>
      <c r="S19" s="25">
        <f>IF(AND(H19&lt;&gt;0,G19&lt;=5),VLOOKUP(H19,баллы!A$1:F$65,G19+1),0)</f>
        <v>116</v>
      </c>
      <c r="T19" s="25">
        <f>IF(AND(J19&lt;&gt;0,I19&lt;=5),VLOOKUP(J19,баллы!A$1:F$65,I19+1),0)</f>
        <v>270</v>
      </c>
      <c r="U19" s="25">
        <f>IF(AND(L19&lt;&gt;0,K19&lt;=5),VLOOKUP(L19,баллы!A$1:F$65,K19+1),0)</f>
        <v>0</v>
      </c>
      <c r="X19" s="15">
        <f>ABS(W19-V19)*5</f>
        <v>0</v>
      </c>
      <c r="Y19" s="25">
        <f>IF(AND(N19&lt;&gt;0,M19&lt;=5),VLOOKUP(N19,баллы!A$1:F$65,M19+1),0)</f>
        <v>0</v>
      </c>
      <c r="Z19" s="25">
        <f>IF(AND(P19&lt;&gt;0,O19&lt;=5),VLOOKUP(P19,баллы!A$1:F$65,O19+1),0)</f>
        <v>0</v>
      </c>
      <c r="AA19" s="25">
        <f>IF(AND(R19&lt;&gt;0,Q19&lt;=5),VLOOKUP(R19,баллы!A$1:F$65,Q19+1),0)</f>
        <v>0</v>
      </c>
      <c r="AB19" s="16">
        <f>S19+T19+U19+X19+Y19+Z19+AA19</f>
        <v>386</v>
      </c>
    </row>
    <row r="20" spans="1:30" x14ac:dyDescent="0.2">
      <c r="A20" s="20">
        <v>18</v>
      </c>
      <c r="B20" s="21" t="s">
        <v>184</v>
      </c>
      <c r="C20" s="21" t="s">
        <v>88</v>
      </c>
      <c r="D20" s="20">
        <v>1978</v>
      </c>
      <c r="E20" s="14"/>
      <c r="F20" s="20">
        <f>COUNTA(H20,J20,L20,N20,P20,R20)</f>
        <v>1</v>
      </c>
      <c r="I20" s="20">
        <v>5</v>
      </c>
      <c r="J20" s="20">
        <v>8</v>
      </c>
      <c r="P20" s="25"/>
      <c r="S20" s="25">
        <f>IF(AND(H20&lt;&gt;0,G20&lt;=5),VLOOKUP(H20,баллы!A$1:F$65,G20+1),0)</f>
        <v>0</v>
      </c>
      <c r="T20" s="25">
        <f>IF(AND(J20&lt;&gt;0,I20&lt;=5),VLOOKUP(J20,баллы!A$1:F$65,I20+1),0)</f>
        <v>340</v>
      </c>
      <c r="U20" s="25">
        <f>IF(AND(L20&lt;&gt;0,K20&lt;=5),VLOOKUP(L20,баллы!A$1:F$65,K20+1),0)</f>
        <v>0</v>
      </c>
      <c r="X20" s="15">
        <f>ABS(W20-V20)*5</f>
        <v>0</v>
      </c>
      <c r="Y20" s="25">
        <f>IF(AND(N20&lt;&gt;0,M20&lt;=5),VLOOKUP(N20,баллы!A$1:F$65,M20+1),0)</f>
        <v>0</v>
      </c>
      <c r="Z20" s="25">
        <f>IF(AND(P20&lt;&gt;0,O20&lt;=5),VLOOKUP(P20,баллы!A$1:F$65,O20+1),0)</f>
        <v>0</v>
      </c>
      <c r="AA20" s="25">
        <f>IF(AND(R20&lt;&gt;0,Q20&lt;=5),VLOOKUP(R20,баллы!A$1:F$65,Q20+1),0)</f>
        <v>0</v>
      </c>
      <c r="AB20" s="16">
        <f>S20+T20+U20+X20+Y20+Z20+AA20</f>
        <v>340</v>
      </c>
      <c r="AC20" s="20"/>
      <c r="AD20" s="36"/>
    </row>
    <row r="21" spans="1:30" x14ac:dyDescent="0.2">
      <c r="A21" s="20">
        <v>27</v>
      </c>
      <c r="B21" s="6" t="s">
        <v>304</v>
      </c>
      <c r="C21" s="6" t="s">
        <v>25</v>
      </c>
      <c r="F21" s="20">
        <f>COUNTA(H21,J21,L21,N21,P21,R21)</f>
        <v>2</v>
      </c>
      <c r="G21" s="20">
        <v>3</v>
      </c>
      <c r="H21" s="20">
        <v>10</v>
      </c>
      <c r="K21" s="20">
        <v>3</v>
      </c>
      <c r="L21" s="20">
        <v>2</v>
      </c>
      <c r="S21" s="25">
        <f>IF(AND(H21&lt;&gt;0,G21&lt;=5),VLOOKUP(H21,баллы!A$1:F$65,G21+1),0)</f>
        <v>124</v>
      </c>
      <c r="T21" s="25">
        <f>IF(AND(J21&lt;&gt;0,I21&lt;=5),VLOOKUP(J21,баллы!A$1:F$65,I21+1),0)</f>
        <v>0</v>
      </c>
      <c r="U21" s="25">
        <f>IF(AND(L21&lt;&gt;0,K21&lt;=5),VLOOKUP(L21,баллы!A$1:F$65,K21+1),0)</f>
        <v>216</v>
      </c>
      <c r="X21" s="15">
        <f>ABS(W21-V21)*5</f>
        <v>0</v>
      </c>
      <c r="Y21" s="25">
        <f>IF(AND(N21&lt;&gt;0,M21&lt;=5),VLOOKUP(N21,баллы!A$1:F$65,M21+1),0)</f>
        <v>0</v>
      </c>
      <c r="Z21" s="25">
        <f>IF(AND(P21&lt;&gt;0,O21&lt;=5),VLOOKUP(P21,баллы!A$1:F$65,O21+1),0)</f>
        <v>0</v>
      </c>
      <c r="AA21" s="25">
        <f>IF(AND(R21&lt;&gt;0,Q21&lt;=5),VLOOKUP(R21,баллы!A$1:F$65,Q21+1),0)</f>
        <v>0</v>
      </c>
      <c r="AB21" s="16">
        <f>S21+T21+U21+X21+Y21+Z21+AA21</f>
        <v>340</v>
      </c>
    </row>
    <row r="22" spans="1:30" ht="15" x14ac:dyDescent="0.25">
      <c r="A22" s="20">
        <v>19</v>
      </c>
      <c r="B22" s="69" t="s">
        <v>279</v>
      </c>
      <c r="C22" s="69" t="s">
        <v>25</v>
      </c>
      <c r="F22" s="20">
        <f>COUNTA(H22,J22,L22,N22,P22,R22)</f>
        <v>1</v>
      </c>
      <c r="I22" s="20">
        <v>5</v>
      </c>
      <c r="J22" s="20">
        <v>9</v>
      </c>
      <c r="N22" s="25"/>
      <c r="P22" s="25"/>
      <c r="S22" s="25">
        <f>IF(AND(H22&lt;&gt;0,G22&lt;=5),VLOOKUP(H22,баллы!A$1:F$65,G22+1),0)</f>
        <v>0</v>
      </c>
      <c r="T22" s="25">
        <f>IF(AND(J22&lt;&gt;0,I22&lt;=5),VLOOKUP(J22,баллы!A$1:F$65,I22+1),0)</f>
        <v>320</v>
      </c>
      <c r="U22" s="25">
        <f>IF(AND(L22&lt;&gt;0,K22&lt;=5),VLOOKUP(L22,баллы!A$1:F$65,K22+1),0)</f>
        <v>0</v>
      </c>
      <c r="X22" s="15">
        <f>ABS(W22-V22)*5</f>
        <v>0</v>
      </c>
      <c r="Y22" s="25">
        <f>IF(AND(N22&lt;&gt;0,M22&lt;=5),VLOOKUP(N22,баллы!A$1:F$65,M22+1),0)</f>
        <v>0</v>
      </c>
      <c r="Z22" s="25">
        <f>IF(AND(P22&lt;&gt;0,O22&lt;=5),VLOOKUP(P22,баллы!A$1:F$65,O22+1),0)</f>
        <v>0</v>
      </c>
      <c r="AA22" s="25">
        <f>IF(AND(R22&lt;&gt;0,Q22&lt;=5),VLOOKUP(R22,баллы!A$1:F$65,Q22+1),0)</f>
        <v>0</v>
      </c>
      <c r="AB22" s="16">
        <f>S22+T22+U22+X22+Y22+Z22+AA22</f>
        <v>320</v>
      </c>
    </row>
    <row r="23" spans="1:30" x14ac:dyDescent="0.2">
      <c r="A23" s="20">
        <v>20</v>
      </c>
      <c r="B23" s="21" t="s">
        <v>37</v>
      </c>
      <c r="C23" s="21" t="s">
        <v>229</v>
      </c>
      <c r="D23" s="20">
        <v>1982</v>
      </c>
      <c r="E23" s="14"/>
      <c r="F23" s="20">
        <f>COUNTA(H23,J23,L23,N23,P23,R23)</f>
        <v>1</v>
      </c>
      <c r="H23" s="82"/>
      <c r="J23" s="25"/>
      <c r="K23" s="20">
        <v>5</v>
      </c>
      <c r="L23" s="25">
        <v>11</v>
      </c>
      <c r="N23" s="25"/>
      <c r="P23" s="25"/>
      <c r="R23" s="25"/>
      <c r="S23" s="25">
        <f>IF(AND(H23&lt;&gt;0,G23&lt;=5),VLOOKUP(H23,баллы!A$1:F$65,G23+1),0)</f>
        <v>0</v>
      </c>
      <c r="T23" s="25">
        <f>IF(AND(J23&lt;&gt;0,I23&lt;=5),VLOOKUP(J23,баллы!A$1:F$65,I23+1),0)</f>
        <v>0</v>
      </c>
      <c r="U23" s="25">
        <f>IF(AND(L23&lt;&gt;0,K23&lt;=5),VLOOKUP(L23,баллы!A$1:F$65,K23+1),0)</f>
        <v>300</v>
      </c>
      <c r="X23" s="15">
        <f>ABS(W23-V23)*5</f>
        <v>0</v>
      </c>
      <c r="Y23" s="25">
        <f>IF(AND(N23&lt;&gt;0,M23&lt;=5),VLOOKUP(N23,баллы!A$1:F$65,M23+1),0)</f>
        <v>0</v>
      </c>
      <c r="Z23" s="25">
        <f>IF(AND(P23&lt;&gt;0,O23&lt;=5),VLOOKUP(P23,баллы!A$1:F$65,O23+1),0)</f>
        <v>0</v>
      </c>
      <c r="AA23" s="25">
        <f>IF(AND(R23&lt;&gt;0,Q23&lt;=5),VLOOKUP(R23,баллы!A$1:F$65,Q23+1),0)</f>
        <v>0</v>
      </c>
      <c r="AB23" s="16">
        <f>S23+T23+U23+X23+Y23+Z23+AA23</f>
        <v>300</v>
      </c>
      <c r="AD23" s="36"/>
    </row>
    <row r="24" spans="1:30" x14ac:dyDescent="0.2">
      <c r="A24" s="20">
        <v>21</v>
      </c>
      <c r="B24" t="s">
        <v>327</v>
      </c>
      <c r="C24" t="s">
        <v>27</v>
      </c>
      <c r="F24" s="47">
        <f>COUNTA(H24,J24,L24,N24,P24,R24)</f>
        <v>1</v>
      </c>
      <c r="I24" s="20">
        <v>5</v>
      </c>
      <c r="J24" s="20">
        <v>15</v>
      </c>
      <c r="S24" s="25">
        <f>IF(AND(H24&lt;&gt;0,G24&lt;=5),VLOOKUP(H24,баллы!A$1:F$65,G24+1),0)</f>
        <v>0</v>
      </c>
      <c r="T24" s="25">
        <f>IF(AND(J24&lt;&gt;0,I24&lt;=5),VLOOKUP(J24,баллы!A$1:F$65,I24+1),0)</f>
        <v>260</v>
      </c>
      <c r="U24" s="25">
        <f>IF(AND(L24&lt;&gt;0,K24&lt;=5),VLOOKUP(L24,баллы!A$1:F$65,K24+1),0)</f>
        <v>0</v>
      </c>
      <c r="X24" s="15">
        <f>ABS(W24-V24)*5</f>
        <v>0</v>
      </c>
      <c r="Y24" s="25">
        <f>IF(AND(N24&lt;&gt;0,M24&lt;=5),VLOOKUP(N24,баллы!A$1:F$65,M24+1),0)</f>
        <v>0</v>
      </c>
      <c r="Z24" s="25">
        <f>IF(AND(P24&lt;&gt;0,O24&lt;=5),VLOOKUP(P24,баллы!A$1:F$65,O24+1),0)</f>
        <v>0</v>
      </c>
      <c r="AA24" s="25">
        <f>IF(AND(R24&lt;&gt;0,Q24&lt;=5),VLOOKUP(R24,баллы!A$1:F$65,Q24+1),0)</f>
        <v>0</v>
      </c>
      <c r="AB24" s="16">
        <f>S24+T24+U24+X24+Y24+Z24+AA24</f>
        <v>260</v>
      </c>
    </row>
    <row r="25" spans="1:30" x14ac:dyDescent="0.2">
      <c r="A25" s="20">
        <v>22</v>
      </c>
      <c r="B25" s="21" t="s">
        <v>232</v>
      </c>
      <c r="C25" s="21" t="s">
        <v>26</v>
      </c>
      <c r="D25" s="20">
        <v>1991</v>
      </c>
      <c r="E25" s="14"/>
      <c r="F25" s="20">
        <f>COUNTA(H25,J25,L25,N25,P25,R25)</f>
        <v>1</v>
      </c>
      <c r="H25" s="82"/>
      <c r="I25" s="20">
        <v>5</v>
      </c>
      <c r="J25" s="25">
        <v>16</v>
      </c>
      <c r="L25" s="25"/>
      <c r="N25" s="25"/>
      <c r="P25" s="25"/>
      <c r="R25" s="25"/>
      <c r="S25" s="25">
        <f>IF(AND(H25&lt;&gt;0,G25&lt;=5),VLOOKUP(H25,баллы!A$1:F$65,G25+1),0)</f>
        <v>0</v>
      </c>
      <c r="T25" s="25">
        <f>IF(AND(J25&lt;&gt;0,I25&lt;=5),VLOOKUP(J25,баллы!A$1:F$65,I25+1),0)</f>
        <v>250</v>
      </c>
      <c r="U25" s="25">
        <f>IF(AND(L25&lt;&gt;0,K25&lt;=5),VLOOKUP(L25,баллы!A$1:F$65,K25+1),0)</f>
        <v>0</v>
      </c>
      <c r="X25" s="15">
        <f>ABS(W25-V25)*5</f>
        <v>0</v>
      </c>
      <c r="Y25" s="25">
        <f>IF(AND(N25&lt;&gt;0,M25&lt;=5),VLOOKUP(N25,баллы!A$1:F$65,M25+1),0)</f>
        <v>0</v>
      </c>
      <c r="Z25" s="25">
        <f>IF(AND(P25&lt;&gt;0,O25&lt;=5),VLOOKUP(P25,баллы!A$1:F$65,O25+1),0)</f>
        <v>0</v>
      </c>
      <c r="AA25" s="25">
        <f>IF(AND(R25&lt;&gt;0,Q25&lt;=5),VLOOKUP(R25,баллы!A$1:F$65,Q25+1),0)</f>
        <v>0</v>
      </c>
      <c r="AB25" s="16">
        <f>S25+T25+U25+X25+Y25+Z25+AA25</f>
        <v>250</v>
      </c>
      <c r="AD25" s="36"/>
    </row>
    <row r="26" spans="1:30" s="50" customFormat="1" x14ac:dyDescent="0.2">
      <c r="A26" s="20">
        <v>23</v>
      </c>
      <c r="B26" s="6" t="s">
        <v>307</v>
      </c>
      <c r="C26" s="21" t="s">
        <v>25</v>
      </c>
      <c r="D26" s="20"/>
      <c r="E26" s="17"/>
      <c r="F26" s="20">
        <f>COUNTA(H26,J26,L26,N26,P26,R26)</f>
        <v>1</v>
      </c>
      <c r="G26" s="20">
        <v>3</v>
      </c>
      <c r="H26" s="20">
        <v>3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5">
        <f>IF(AND(H26&lt;&gt;0,G26&lt;=5),VLOOKUP(H26,баллы!A$1:F$65,G26+1),0)</f>
        <v>192</v>
      </c>
      <c r="T26" s="25">
        <f>IF(AND(J26&lt;&gt;0,I26&lt;=5),VLOOKUP(J26,баллы!A$1:F$65,I26+1),0)</f>
        <v>0</v>
      </c>
      <c r="U26" s="25">
        <f>IF(AND(L26&lt;&gt;0,K26&lt;=5),VLOOKUP(L26,баллы!A$1:F$65,K26+1),0)</f>
        <v>0</v>
      </c>
      <c r="V26" s="15"/>
      <c r="W26" s="15"/>
      <c r="X26" s="15">
        <f>ABS(W26-V26)*5</f>
        <v>0</v>
      </c>
      <c r="Y26" s="25">
        <f>IF(AND(N26&lt;&gt;0,M26&lt;=5),VLOOKUP(N26,баллы!A$1:F$65,M26+1),0)</f>
        <v>0</v>
      </c>
      <c r="Z26" s="25">
        <f>IF(AND(P26&lt;&gt;0,O26&lt;=5),VLOOKUP(P26,баллы!A$1:F$65,O26+1),0)</f>
        <v>0</v>
      </c>
      <c r="AA26" s="25">
        <f>IF(AND(R26&lt;&gt;0,Q26&lt;=5),VLOOKUP(R26,баллы!A$1:F$65,Q26+1),0)</f>
        <v>0</v>
      </c>
      <c r="AB26" s="16">
        <f>S26+T26+U26+X26+Y26+Z26+AA26</f>
        <v>192</v>
      </c>
      <c r="AC26" s="21"/>
      <c r="AD26" s="21"/>
    </row>
    <row r="27" spans="1:30" s="50" customFormat="1" x14ac:dyDescent="0.2">
      <c r="A27" s="20">
        <v>24</v>
      </c>
      <c r="B27" s="6" t="s">
        <v>293</v>
      </c>
      <c r="C27" s="6" t="s">
        <v>27</v>
      </c>
      <c r="D27" s="20"/>
      <c r="E27" s="17"/>
      <c r="F27" s="20">
        <f>COUNTA(H27,J27,L27,N27,P27,R27)</f>
        <v>1</v>
      </c>
      <c r="G27" s="20">
        <v>3</v>
      </c>
      <c r="H27" s="20">
        <v>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5">
        <f>IF(AND(H27&lt;&gt;0,G27&lt;=5),VLOOKUP(H27,баллы!A$1:F$65,G27+1),0)</f>
        <v>144</v>
      </c>
      <c r="T27" s="25">
        <f>IF(AND(J27&lt;&gt;0,I27&lt;=5),VLOOKUP(J27,баллы!A$1:F$65,I27+1),0)</f>
        <v>0</v>
      </c>
      <c r="U27" s="25">
        <f>IF(AND(L27&lt;&gt;0,K27&lt;=5),VLOOKUP(L27,баллы!A$1:F$65,K27+1),0)</f>
        <v>0</v>
      </c>
      <c r="V27" s="15"/>
      <c r="W27" s="15"/>
      <c r="X27" s="15">
        <f>ABS(W27-V27)*5</f>
        <v>0</v>
      </c>
      <c r="Y27" s="25">
        <f>IF(AND(N27&lt;&gt;0,M27&lt;=5),VLOOKUP(N27,баллы!A$1:F$65,M27+1),0)</f>
        <v>0</v>
      </c>
      <c r="Z27" s="25">
        <f>IF(AND(P27&lt;&gt;0,O27&lt;=5),VLOOKUP(P27,баллы!A$1:F$65,O27+1),0)</f>
        <v>0</v>
      </c>
      <c r="AA27" s="25">
        <f>IF(AND(R27&lt;&gt;0,Q27&lt;=5),VLOOKUP(R27,баллы!A$1:F$65,Q27+1),0)</f>
        <v>0</v>
      </c>
      <c r="AB27" s="16">
        <f>S27+T27+U27+X27+Y27+Z27+AA27</f>
        <v>144</v>
      </c>
      <c r="AC27" s="21"/>
      <c r="AD27" s="21"/>
    </row>
    <row r="28" spans="1:30" s="50" customFormat="1" x14ac:dyDescent="0.2">
      <c r="A28" s="20">
        <v>25</v>
      </c>
      <c r="B28" s="6" t="s">
        <v>302</v>
      </c>
      <c r="C28" s="21" t="s">
        <v>25</v>
      </c>
      <c r="D28" s="20"/>
      <c r="E28" s="17"/>
      <c r="F28" s="20">
        <f>COUNTA(H28,J28,L28,N28,P28,R28)</f>
        <v>1</v>
      </c>
      <c r="G28" s="20">
        <v>3</v>
      </c>
      <c r="H28" s="20">
        <v>8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5">
        <f>IF(AND(H28&lt;&gt;0,G28&lt;=5),VLOOKUP(H28,баллы!A$1:F$65,G28+1),0)</f>
        <v>136</v>
      </c>
      <c r="T28" s="25">
        <f>IF(AND(J28&lt;&gt;0,I28&lt;=5),VLOOKUP(J28,баллы!A$1:F$65,I28+1),0)</f>
        <v>0</v>
      </c>
      <c r="U28" s="25">
        <f>IF(AND(L28&lt;&gt;0,K28&lt;=5),VLOOKUP(L28,баллы!A$1:F$65,K28+1),0)</f>
        <v>0</v>
      </c>
      <c r="V28" s="15"/>
      <c r="W28" s="15"/>
      <c r="X28" s="15">
        <f>ABS(W28-V28)*5</f>
        <v>0</v>
      </c>
      <c r="Y28" s="25">
        <f>IF(AND(N28&lt;&gt;0,M28&lt;=5),VLOOKUP(N28,баллы!A$1:F$65,M28+1),0)</f>
        <v>0</v>
      </c>
      <c r="Z28" s="25">
        <f>IF(AND(P28&lt;&gt;0,O28&lt;=5),VLOOKUP(P28,баллы!A$1:F$65,O28+1),0)</f>
        <v>0</v>
      </c>
      <c r="AA28" s="25">
        <f>IF(AND(R28&lt;&gt;0,Q28&lt;=5),VLOOKUP(R28,баллы!A$1:F$65,Q28+1),0)</f>
        <v>0</v>
      </c>
      <c r="AB28" s="16">
        <f>S28+T28+U28+X28+Y28+Z28+AA28</f>
        <v>136</v>
      </c>
      <c r="AC28" s="21"/>
      <c r="AD28" s="21"/>
    </row>
    <row r="29" spans="1:30" s="50" customFormat="1" x14ac:dyDescent="0.2">
      <c r="A29" s="20">
        <v>26</v>
      </c>
      <c r="B29" s="6" t="s">
        <v>308</v>
      </c>
      <c r="C29" s="21" t="s">
        <v>25</v>
      </c>
      <c r="D29" s="20"/>
      <c r="E29" s="17"/>
      <c r="F29" s="20">
        <f>COUNTA(H29,J29,L29,N29,P29,R29)</f>
        <v>1</v>
      </c>
      <c r="G29" s="20">
        <v>3</v>
      </c>
      <c r="H29" s="20">
        <v>9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5">
        <f>IF(AND(H29&lt;&gt;0,G29&lt;=5),VLOOKUP(H29,баллы!A$1:F$65,G29+1),0)</f>
        <v>128</v>
      </c>
      <c r="T29" s="25">
        <f>IF(AND(J29&lt;&gt;0,I29&lt;=5),VLOOKUP(J29,баллы!A$1:F$65,I29+1),0)</f>
        <v>0</v>
      </c>
      <c r="U29" s="25">
        <f>IF(AND(L29&lt;&gt;0,K29&lt;=5),VLOOKUP(L29,баллы!A$1:F$65,K29+1),0)</f>
        <v>0</v>
      </c>
      <c r="V29" s="15"/>
      <c r="W29" s="15"/>
      <c r="X29" s="15">
        <f>ABS(W29-V29)*5</f>
        <v>0</v>
      </c>
      <c r="Y29" s="25">
        <f>IF(AND(N29&lt;&gt;0,M29&lt;=5),VLOOKUP(N29,баллы!A$1:F$65,M29+1),0)</f>
        <v>0</v>
      </c>
      <c r="Z29" s="25">
        <f>IF(AND(P29&lt;&gt;0,O29&lt;=5),VLOOKUP(P29,баллы!A$1:F$65,O29+1),0)</f>
        <v>0</v>
      </c>
      <c r="AA29" s="25">
        <f>IF(AND(R29&lt;&gt;0,Q29&lt;=5),VLOOKUP(R29,баллы!A$1:F$65,Q29+1),0)</f>
        <v>0</v>
      </c>
      <c r="AB29" s="16">
        <f>S29+T29+U29+X29+Y29+Z29+AA29</f>
        <v>128</v>
      </c>
      <c r="AC29" s="21"/>
      <c r="AD29" s="21"/>
    </row>
    <row r="30" spans="1:30" x14ac:dyDescent="0.2">
      <c r="A30" s="20">
        <v>28</v>
      </c>
      <c r="B30" s="6" t="s">
        <v>305</v>
      </c>
      <c r="C30" s="21" t="s">
        <v>25</v>
      </c>
      <c r="F30" s="20">
        <f>COUNTA(H30,J30,L30,N30,P30,R30)</f>
        <v>1</v>
      </c>
      <c r="G30" s="20">
        <v>3</v>
      </c>
      <c r="H30" s="20">
        <v>11</v>
      </c>
      <c r="S30" s="25">
        <f>IF(AND(H30&lt;&gt;0,G30&lt;=5),VLOOKUP(H30,баллы!A$1:F$65,G30+1),0)</f>
        <v>120</v>
      </c>
      <c r="T30" s="25">
        <f>IF(AND(J30&lt;&gt;0,I30&lt;=5),VLOOKUP(J30,баллы!A$1:F$65,I30+1),0)</f>
        <v>0</v>
      </c>
      <c r="U30" s="25">
        <f>IF(AND(L30&lt;&gt;0,K30&lt;=5),VLOOKUP(L30,баллы!A$1:F$65,K30+1),0)</f>
        <v>0</v>
      </c>
      <c r="X30" s="15">
        <f>ABS(W30-V30)*5</f>
        <v>0</v>
      </c>
      <c r="Y30" s="25">
        <f>IF(AND(N30&lt;&gt;0,M30&lt;=5),VLOOKUP(N30,баллы!A$1:F$65,M30+1),0)</f>
        <v>0</v>
      </c>
      <c r="Z30" s="25">
        <f>IF(AND(P30&lt;&gt;0,O30&lt;=5),VLOOKUP(P30,баллы!A$1:F$65,O30+1),0)</f>
        <v>0</v>
      </c>
      <c r="AA30" s="25">
        <f>IF(AND(R30&lt;&gt;0,Q30&lt;=5),VLOOKUP(R30,баллы!A$1:F$65,Q30+1),0)</f>
        <v>0</v>
      </c>
      <c r="AB30" s="16">
        <f>S30+T30+U30+X30+Y30+Z30+AA30</f>
        <v>120</v>
      </c>
    </row>
    <row r="31" spans="1:30" x14ac:dyDescent="0.2">
      <c r="A31" s="20">
        <v>29</v>
      </c>
      <c r="B31" t="s">
        <v>331</v>
      </c>
      <c r="C31"/>
      <c r="D31"/>
      <c r="F31" s="20">
        <f>COUNTA(H31,J31,L31,N31,P31,R31)</f>
        <v>1</v>
      </c>
      <c r="K31" s="20">
        <v>3</v>
      </c>
      <c r="L31" s="20">
        <v>3</v>
      </c>
      <c r="S31" s="25">
        <f>IF(AND(H31&lt;&gt;0,G31&lt;=5),VLOOKUP(H31,баллы!A$1:F$65,G31+1),0)</f>
        <v>0</v>
      </c>
      <c r="T31" s="25">
        <f>IF(AND(J31&lt;&gt;0,I31&lt;=5),VLOOKUP(J31,баллы!A$1:F$65,I31+1),0)</f>
        <v>0</v>
      </c>
      <c r="U31" s="25">
        <f>IF(AND(L31&lt;&gt;0,K31&lt;=5),VLOOKUP(L31,баллы!A$1:F$65,K31+1),0)</f>
        <v>192</v>
      </c>
      <c r="X31" s="15">
        <f>ABS(W31-V31)*5</f>
        <v>0</v>
      </c>
      <c r="Y31" s="25"/>
      <c r="Z31" s="25"/>
      <c r="AA31" s="25"/>
      <c r="AB31" s="16"/>
    </row>
    <row r="32" spans="1:30" x14ac:dyDescent="0.2">
      <c r="A32" s="20">
        <v>30</v>
      </c>
      <c r="B32" t="s">
        <v>332</v>
      </c>
      <c r="C32" t="s">
        <v>27</v>
      </c>
      <c r="D32"/>
      <c r="F32" s="20">
        <f>COUNTA(H32,J32,L32,N32,P32,R32)</f>
        <v>1</v>
      </c>
      <c r="K32" s="20">
        <v>3</v>
      </c>
      <c r="L32" s="20">
        <v>4</v>
      </c>
      <c r="S32" s="25">
        <f>IF(AND(H32&lt;&gt;0,G32&lt;=5),VLOOKUP(H32,баллы!A$1:F$65,G32+1),0)</f>
        <v>0</v>
      </c>
      <c r="T32" s="25">
        <f>IF(AND(J32&lt;&gt;0,I32&lt;=5),VLOOKUP(J32,баллы!A$1:F$65,I32+1),0)</f>
        <v>0</v>
      </c>
      <c r="U32" s="25">
        <f>IF(AND(L32&lt;&gt;0,K32&lt;=5),VLOOKUP(L32,баллы!A$1:F$65,K32+1),0)</f>
        <v>172</v>
      </c>
      <c r="X32" s="15">
        <f>ABS(W32-V32)*5</f>
        <v>0</v>
      </c>
      <c r="Y32" s="25"/>
      <c r="Z32" s="25"/>
      <c r="AA32" s="25"/>
      <c r="AB32" s="16"/>
    </row>
    <row r="33" spans="1:30" ht="12.75" customHeight="1" x14ac:dyDescent="0.2">
      <c r="A33" s="47"/>
      <c r="B33" s="50" t="s">
        <v>105</v>
      </c>
      <c r="C33" s="50" t="s">
        <v>25</v>
      </c>
      <c r="D33" s="47">
        <v>1993</v>
      </c>
      <c r="E33" s="51"/>
      <c r="F33" s="47">
        <f t="shared" ref="F33:F35" si="0">COUNTA(H33,J33,L33,N33,P33,R33)</f>
        <v>0</v>
      </c>
      <c r="G33" s="47"/>
      <c r="H33" s="60"/>
      <c r="I33" s="47"/>
      <c r="J33" s="60"/>
      <c r="K33" s="47"/>
      <c r="L33" s="60"/>
      <c r="M33" s="47"/>
      <c r="N33" s="52"/>
      <c r="O33" s="47"/>
      <c r="P33" s="52"/>
      <c r="Q33" s="47"/>
      <c r="R33" s="60"/>
      <c r="S33" s="25">
        <f>IF(AND(H33&lt;&gt;0,G33&lt;=5),VLOOKUP(H33,баллы!A$1:F$65,G33+1),0)</f>
        <v>0</v>
      </c>
      <c r="T33" s="25">
        <f>IF(AND(J33&lt;&gt;0,I33&lt;=5),VLOOKUP(J33,баллы!A$1:F$65,I33+1),0)</f>
        <v>0</v>
      </c>
      <c r="U33" s="25">
        <f>IF(AND(L33&lt;&gt;0,K33&lt;=5),VLOOKUP(L33,баллы!A$1:F$65,K33+1),0)</f>
        <v>0</v>
      </c>
      <c r="X33" s="15">
        <f>ABS(W33-V33)*5</f>
        <v>0</v>
      </c>
      <c r="Y33" s="25">
        <f>IF(AND(N33&lt;&gt;0,M33&lt;=5),VLOOKUP(N33,баллы!A$1:F$65,M33+1),0)</f>
        <v>0</v>
      </c>
      <c r="Z33" s="25">
        <f>IF(AND(P33&lt;&gt;0,O33&lt;=5),VLOOKUP(P33,баллы!A$1:F$65,O33+1),0)</f>
        <v>0</v>
      </c>
      <c r="AA33" s="25">
        <f>IF(AND(R33&lt;&gt;0,Q33&lt;=5),VLOOKUP(R33,баллы!A$1:F$65,Q33+1),0)</f>
        <v>0</v>
      </c>
      <c r="AB33" s="16">
        <f>S33+T33+U33+X33+Y33+Z33+AA33</f>
        <v>0</v>
      </c>
      <c r="AC33" s="47"/>
      <c r="AD33" s="56"/>
    </row>
    <row r="34" spans="1:30" s="50" customFormat="1" ht="12.75" customHeight="1" x14ac:dyDescent="0.25">
      <c r="A34" s="47"/>
      <c r="B34" s="63" t="s">
        <v>284</v>
      </c>
      <c r="C34" s="59" t="s">
        <v>25</v>
      </c>
      <c r="D34" s="47"/>
      <c r="E34" s="57"/>
      <c r="F34" s="47">
        <f t="shared" si="0"/>
        <v>0</v>
      </c>
      <c r="G34" s="47"/>
      <c r="H34" s="5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25">
        <f>IF(AND(H34&lt;&gt;0,G34&lt;=5),VLOOKUP(H34,баллы!A$1:F$65,G34+1),0)</f>
        <v>0</v>
      </c>
      <c r="T34" s="25">
        <f>IF(AND(J34&lt;&gt;0,I34&lt;=5),VLOOKUP(J34,баллы!A$1:F$65,I34+1),0)</f>
        <v>0</v>
      </c>
      <c r="U34" s="25">
        <f>IF(AND(L34&lt;&gt;0,K34&lt;=5),VLOOKUP(L34,баллы!A$1:F$65,K34+1),0)</f>
        <v>0</v>
      </c>
      <c r="V34" s="15"/>
      <c r="W34" s="15"/>
      <c r="X34" s="15">
        <f t="shared" ref="X34:X35" si="1">ABS(W34-V34)*5</f>
        <v>0</v>
      </c>
      <c r="Y34" s="25">
        <f>IF(AND(N34&lt;&gt;0,M34&lt;=5),VLOOKUP(N34,баллы!A$1:F$65,M34+1),0)</f>
        <v>0</v>
      </c>
      <c r="Z34" s="25">
        <f>IF(AND(P34&lt;&gt;0,O34&lt;=5),VLOOKUP(P34,баллы!A$1:F$65,O34+1),0)</f>
        <v>0</v>
      </c>
      <c r="AA34" s="25">
        <f>IF(AND(R34&lt;&gt;0,Q34&lt;=5),VLOOKUP(R34,баллы!A$1:F$65,Q34+1),0)</f>
        <v>0</v>
      </c>
      <c r="AB34" s="16">
        <f t="shared" ref="AB34:AB35" si="2">S34+T34+U34+X34+Y34+Z34+AA34</f>
        <v>0</v>
      </c>
    </row>
    <row r="35" spans="1:30" s="50" customFormat="1" ht="12.75" customHeight="1" x14ac:dyDescent="0.2">
      <c r="A35" s="47"/>
      <c r="B35" s="50" t="s">
        <v>293</v>
      </c>
      <c r="C35" s="50" t="s">
        <v>27</v>
      </c>
      <c r="D35" s="47"/>
      <c r="E35" s="57"/>
      <c r="F35" s="47">
        <f t="shared" si="0"/>
        <v>0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25">
        <f>IF(AND(H35&lt;&gt;0,G35&lt;=5),VLOOKUP(H35,баллы!A$1:F$65,G35+1),0)</f>
        <v>0</v>
      </c>
      <c r="T35" s="25">
        <f>IF(AND(J35&lt;&gt;0,I35&lt;=5),VLOOKUP(J35,баллы!A$1:F$65,I35+1),0)</f>
        <v>0</v>
      </c>
      <c r="U35" s="25">
        <f>IF(AND(L35&lt;&gt;0,K35&lt;=5),VLOOKUP(L35,баллы!A$1:F$65,K35+1),0)</f>
        <v>0</v>
      </c>
      <c r="V35" s="15"/>
      <c r="W35" s="15"/>
      <c r="X35" s="15">
        <f t="shared" si="1"/>
        <v>0</v>
      </c>
      <c r="Y35" s="25">
        <f>IF(AND(N35&lt;&gt;0,M35&lt;=5),VLOOKUP(N35,баллы!A$1:F$65,M35+1),0)</f>
        <v>0</v>
      </c>
      <c r="Z35" s="25">
        <f>IF(AND(P35&lt;&gt;0,O35&lt;=5),VLOOKUP(P35,баллы!A$1:F$65,O35+1),0)</f>
        <v>0</v>
      </c>
      <c r="AA35" s="25">
        <f>IF(AND(R35&lt;&gt;0,Q35&lt;=5),VLOOKUP(R35,баллы!A$1:F$65,Q35+1),0)</f>
        <v>0</v>
      </c>
      <c r="AB35" s="16">
        <f t="shared" si="2"/>
        <v>0</v>
      </c>
    </row>
    <row r="36" spans="1:30" s="50" customFormat="1" ht="12.75" customHeight="1" x14ac:dyDescent="0.25">
      <c r="A36" s="47"/>
      <c r="B36" s="63" t="s">
        <v>285</v>
      </c>
      <c r="C36" s="59" t="s">
        <v>25</v>
      </c>
      <c r="D36" s="47"/>
      <c r="E36" s="57"/>
      <c r="F36" s="47">
        <f t="shared" ref="F36:F67" si="3">COUNTA(H36,J36,L36,N36,P36,R36)</f>
        <v>0</v>
      </c>
      <c r="G36" s="47"/>
      <c r="H36" s="5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25">
        <f>IF(AND(H36&lt;&gt;0,G36&lt;=5),VLOOKUP(H36,баллы!A$1:F$65,G36+1),0)</f>
        <v>0</v>
      </c>
      <c r="T36" s="25">
        <f>IF(AND(J36&lt;&gt;0,I36&lt;=5),VLOOKUP(J36,баллы!A$1:F$65,I36+1),0)</f>
        <v>0</v>
      </c>
      <c r="U36" s="25">
        <f>IF(AND(L36&lt;&gt;0,K36&lt;=5),VLOOKUP(L36,баллы!A$1:F$65,K36+1),0)</f>
        <v>0</v>
      </c>
      <c r="V36" s="15"/>
      <c r="W36" s="15"/>
      <c r="X36" s="15">
        <f t="shared" ref="X36:X67" si="4">ABS(W36-V36)*5</f>
        <v>0</v>
      </c>
      <c r="Y36" s="25">
        <f>IF(AND(N36&lt;&gt;0,M36&lt;=5),VLOOKUP(N36,баллы!A$1:F$65,M36+1),0)</f>
        <v>0</v>
      </c>
      <c r="Z36" s="25">
        <f>IF(AND(P36&lt;&gt;0,O36&lt;=5),VLOOKUP(P36,баллы!A$1:F$65,O36+1),0)</f>
        <v>0</v>
      </c>
      <c r="AA36" s="25">
        <f>IF(AND(R36&lt;&gt;0,Q36&lt;=5),VLOOKUP(R36,баллы!A$1:F$65,Q36+1),0)</f>
        <v>0</v>
      </c>
      <c r="AB36" s="16">
        <f t="shared" ref="AB36:AB67" si="5">S36+T36+U36+X36+Y36+Z36+AA36</f>
        <v>0</v>
      </c>
    </row>
    <row r="37" spans="1:30" s="50" customFormat="1" ht="12.75" customHeight="1" x14ac:dyDescent="0.2">
      <c r="A37" s="47"/>
      <c r="B37" s="50" t="s">
        <v>297</v>
      </c>
      <c r="C37" s="50" t="s">
        <v>25</v>
      </c>
      <c r="D37" s="47"/>
      <c r="E37" s="57"/>
      <c r="F37" s="47">
        <f t="shared" si="3"/>
        <v>0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25">
        <f>IF(AND(H37&lt;&gt;0,G37&lt;=5),VLOOKUP(H37,баллы!A$1:F$65,G37+1),0)</f>
        <v>0</v>
      </c>
      <c r="T37" s="25">
        <f>IF(AND(J37&lt;&gt;0,I37&lt;=5),VLOOKUP(J37,баллы!A$1:F$65,I37+1),0)</f>
        <v>0</v>
      </c>
      <c r="U37" s="25">
        <f>IF(AND(L37&lt;&gt;0,K37&lt;=5),VLOOKUP(L37,баллы!A$1:F$65,K37+1),0)</f>
        <v>0</v>
      </c>
      <c r="V37" s="15"/>
      <c r="W37" s="15"/>
      <c r="X37" s="15">
        <f t="shared" si="4"/>
        <v>0</v>
      </c>
      <c r="Y37" s="25">
        <f>IF(AND(N37&lt;&gt;0,M37&lt;=5),VLOOKUP(N37,баллы!A$1:F$65,M37+1),0)</f>
        <v>0</v>
      </c>
      <c r="Z37" s="25">
        <f>IF(AND(P37&lt;&gt;0,O37&lt;=5),VLOOKUP(P37,баллы!A$1:F$65,O37+1),0)</f>
        <v>0</v>
      </c>
      <c r="AA37" s="25">
        <f>IF(AND(R37&lt;&gt;0,Q37&lt;=5),VLOOKUP(R37,баллы!A$1:F$65,Q37+1),0)</f>
        <v>0</v>
      </c>
      <c r="AB37" s="16">
        <f t="shared" si="5"/>
        <v>0</v>
      </c>
    </row>
    <row r="38" spans="1:30" s="50" customFormat="1" ht="12.75" customHeight="1" x14ac:dyDescent="0.25">
      <c r="A38" s="47"/>
      <c r="B38" s="63" t="s">
        <v>286</v>
      </c>
      <c r="C38" s="59" t="s">
        <v>25</v>
      </c>
      <c r="D38" s="47"/>
      <c r="E38" s="57"/>
      <c r="F38" s="47">
        <f t="shared" si="3"/>
        <v>0</v>
      </c>
      <c r="G38" s="47"/>
      <c r="H38" s="5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25">
        <f>IF(AND(H38&lt;&gt;0,G38&lt;=5),VLOOKUP(H38,баллы!A$1:F$65,G38+1),0)</f>
        <v>0</v>
      </c>
      <c r="T38" s="25">
        <f>IF(AND(J38&lt;&gt;0,I38&lt;=5),VLOOKUP(J38,баллы!A$1:F$65,I38+1),0)</f>
        <v>0</v>
      </c>
      <c r="U38" s="25">
        <f>IF(AND(L38&lt;&gt;0,K38&lt;=5),VLOOKUP(L38,баллы!A$1:F$65,K38+1),0)</f>
        <v>0</v>
      </c>
      <c r="V38" s="15"/>
      <c r="W38" s="15"/>
      <c r="X38" s="15">
        <f t="shared" si="4"/>
        <v>0</v>
      </c>
      <c r="Y38" s="25">
        <f>IF(AND(N38&lt;&gt;0,M38&lt;=5),VLOOKUP(N38,баллы!A$1:F$65,M38+1),0)</f>
        <v>0</v>
      </c>
      <c r="Z38" s="25">
        <f>IF(AND(P38&lt;&gt;0,O38&lt;=5),VLOOKUP(P38,баллы!A$1:F$65,O38+1),0)</f>
        <v>0</v>
      </c>
      <c r="AA38" s="25">
        <f>IF(AND(R38&lt;&gt;0,Q38&lt;=5),VLOOKUP(R38,баллы!A$1:F$65,Q38+1),0)</f>
        <v>0</v>
      </c>
      <c r="AB38" s="16">
        <f t="shared" si="5"/>
        <v>0</v>
      </c>
    </row>
    <row r="39" spans="1:30" s="50" customFormat="1" x14ac:dyDescent="0.2">
      <c r="A39" s="47"/>
      <c r="B39" s="50" t="s">
        <v>295</v>
      </c>
      <c r="C39" s="50" t="s">
        <v>25</v>
      </c>
      <c r="D39" s="47"/>
      <c r="E39" s="57"/>
      <c r="F39" s="47">
        <f t="shared" si="3"/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5">
        <f>IF(AND(H39&lt;&gt;0,G39&lt;=5),VLOOKUP(H39,баллы!A$1:F$65,G39+1),0)</f>
        <v>0</v>
      </c>
      <c r="T39" s="25">
        <f>IF(AND(J39&lt;&gt;0,I39&lt;=5),VLOOKUP(J39,баллы!A$1:F$65,I39+1),0)</f>
        <v>0</v>
      </c>
      <c r="U39" s="25">
        <f>IF(AND(L39&lt;&gt;0,K39&lt;=5),VLOOKUP(L39,баллы!A$1:F$65,K39+1),0)</f>
        <v>0</v>
      </c>
      <c r="V39" s="15"/>
      <c r="W39" s="15"/>
      <c r="X39" s="15">
        <f t="shared" si="4"/>
        <v>0</v>
      </c>
      <c r="Y39" s="25">
        <f>IF(AND(N39&lt;&gt;0,M39&lt;=5),VLOOKUP(N39,баллы!A$1:F$65,M39+1),0)</f>
        <v>0</v>
      </c>
      <c r="Z39" s="25">
        <f>IF(AND(P39&lt;&gt;0,O39&lt;=5),VLOOKUP(P39,баллы!A$1:F$65,O39+1),0)</f>
        <v>0</v>
      </c>
      <c r="AA39" s="25">
        <f>IF(AND(R39&lt;&gt;0,Q39&lt;=5),VLOOKUP(R39,баллы!A$1:F$65,Q39+1),0)</f>
        <v>0</v>
      </c>
      <c r="AB39" s="16">
        <f t="shared" si="5"/>
        <v>0</v>
      </c>
    </row>
    <row r="40" spans="1:30" s="50" customFormat="1" x14ac:dyDescent="0.2">
      <c r="A40" s="47"/>
      <c r="B40" s="50" t="s">
        <v>301</v>
      </c>
      <c r="C40" s="50" t="s">
        <v>25</v>
      </c>
      <c r="D40" s="47"/>
      <c r="E40" s="57"/>
      <c r="F40" s="47">
        <f t="shared" si="3"/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25">
        <f>IF(AND(H40&lt;&gt;0,G40&lt;=5),VLOOKUP(H40,баллы!A$1:F$65,G40+1),0)</f>
        <v>0</v>
      </c>
      <c r="T40" s="25">
        <f>IF(AND(J40&lt;&gt;0,I40&lt;=5),VLOOKUP(J40,баллы!A$1:F$65,I40+1),0)</f>
        <v>0</v>
      </c>
      <c r="U40" s="25">
        <f>IF(AND(L40&lt;&gt;0,K40&lt;=5),VLOOKUP(L40,баллы!A$1:F$65,K40+1),0)</f>
        <v>0</v>
      </c>
      <c r="V40" s="15"/>
      <c r="W40" s="15"/>
      <c r="X40" s="15">
        <f t="shared" si="4"/>
        <v>0</v>
      </c>
      <c r="Y40" s="25">
        <f>IF(AND(N40&lt;&gt;0,M40&lt;=5),VLOOKUP(N40,баллы!A$1:F$65,M40+1),0)</f>
        <v>0</v>
      </c>
      <c r="Z40" s="25">
        <f>IF(AND(P40&lt;&gt;0,O40&lt;=5),VLOOKUP(P40,баллы!A$1:F$65,O40+1),0)</f>
        <v>0</v>
      </c>
      <c r="AA40" s="25">
        <f>IF(AND(R40&lt;&gt;0,Q40&lt;=5),VLOOKUP(R40,баллы!A$1:F$65,Q40+1),0)</f>
        <v>0</v>
      </c>
      <c r="AB40" s="16">
        <f t="shared" si="5"/>
        <v>0</v>
      </c>
    </row>
    <row r="41" spans="1:30" s="50" customFormat="1" x14ac:dyDescent="0.2">
      <c r="A41" s="47"/>
      <c r="B41" s="50" t="s">
        <v>294</v>
      </c>
      <c r="C41" s="50" t="s">
        <v>27</v>
      </c>
      <c r="D41" s="47"/>
      <c r="E41" s="57"/>
      <c r="F41" s="47">
        <f t="shared" si="3"/>
        <v>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25">
        <f>IF(AND(H41&lt;&gt;0,G41&lt;=5),VLOOKUP(H41,баллы!A$1:F$65,G41+1),0)</f>
        <v>0</v>
      </c>
      <c r="T41" s="25">
        <f>IF(AND(J41&lt;&gt;0,I41&lt;=5),VLOOKUP(J41,баллы!A$1:F$65,I41+1),0)</f>
        <v>0</v>
      </c>
      <c r="U41" s="25">
        <f>IF(AND(L41&lt;&gt;0,K41&lt;=5),VLOOKUP(L41,баллы!A$1:F$65,K41+1),0)</f>
        <v>0</v>
      </c>
      <c r="V41" s="15"/>
      <c r="W41" s="15"/>
      <c r="X41" s="15">
        <f t="shared" si="4"/>
        <v>0</v>
      </c>
      <c r="Y41" s="25">
        <f>IF(AND(N41&lt;&gt;0,M41&lt;=5),VLOOKUP(N41,баллы!A$1:F$65,M41+1),0)</f>
        <v>0</v>
      </c>
      <c r="Z41" s="25">
        <f>IF(AND(P41&lt;&gt;0,O41&lt;=5),VLOOKUP(P41,баллы!A$1:F$65,O41+1),0)</f>
        <v>0</v>
      </c>
      <c r="AA41" s="25">
        <f>IF(AND(R41&lt;&gt;0,Q41&lt;=5),VLOOKUP(R41,баллы!A$1:F$65,Q41+1),0)</f>
        <v>0</v>
      </c>
      <c r="AB41" s="16">
        <f t="shared" si="5"/>
        <v>0</v>
      </c>
    </row>
    <row r="42" spans="1:30" s="50" customFormat="1" x14ac:dyDescent="0.2">
      <c r="A42" s="47"/>
      <c r="B42" s="50" t="s">
        <v>296</v>
      </c>
      <c r="C42" s="50" t="s">
        <v>27</v>
      </c>
      <c r="D42" s="47"/>
      <c r="E42" s="57"/>
      <c r="F42" s="47">
        <f t="shared" si="3"/>
        <v>0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25">
        <f>IF(AND(H42&lt;&gt;0,G42&lt;=5),VLOOKUP(H42,баллы!A$1:F$65,G42+1),0)</f>
        <v>0</v>
      </c>
      <c r="T42" s="25">
        <f>IF(AND(J42&lt;&gt;0,I42&lt;=5),VLOOKUP(J42,баллы!A$1:F$65,I42+1),0)</f>
        <v>0</v>
      </c>
      <c r="U42" s="25">
        <f>IF(AND(L42&lt;&gt;0,K42&lt;=5),VLOOKUP(L42,баллы!A$1:F$65,K42+1),0)</f>
        <v>0</v>
      </c>
      <c r="V42" s="15"/>
      <c r="W42" s="15"/>
      <c r="X42" s="15">
        <f t="shared" si="4"/>
        <v>0</v>
      </c>
      <c r="Y42" s="25">
        <f>IF(AND(N42&lt;&gt;0,M42&lt;=5),VLOOKUP(N42,баллы!A$1:F$65,M42+1),0)</f>
        <v>0</v>
      </c>
      <c r="Z42" s="25">
        <f>IF(AND(P42&lt;&gt;0,O42&lt;=5),VLOOKUP(P42,баллы!A$1:F$65,O42+1),0)</f>
        <v>0</v>
      </c>
      <c r="AA42" s="25">
        <f>IF(AND(R42&lt;&gt;0,Q42&lt;=5),VLOOKUP(R42,баллы!A$1:F$65,Q42+1),0)</f>
        <v>0</v>
      </c>
      <c r="AB42" s="16">
        <f t="shared" si="5"/>
        <v>0</v>
      </c>
    </row>
    <row r="43" spans="1:30" s="50" customFormat="1" x14ac:dyDescent="0.2">
      <c r="A43" s="47"/>
      <c r="B43" s="50" t="s">
        <v>300</v>
      </c>
      <c r="C43" s="50" t="s">
        <v>25</v>
      </c>
      <c r="D43" s="47">
        <v>1981</v>
      </c>
      <c r="E43" s="57"/>
      <c r="F43" s="47">
        <f t="shared" si="3"/>
        <v>0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25">
        <f>IF(AND(H43&lt;&gt;0,G43&lt;=5),VLOOKUP(H43,баллы!A$1:F$65,G43+1),0)</f>
        <v>0</v>
      </c>
      <c r="T43" s="25">
        <f>IF(AND(J43&lt;&gt;0,I43&lt;=5),VLOOKUP(J43,баллы!A$1:F$65,I43+1),0)</f>
        <v>0</v>
      </c>
      <c r="U43" s="25">
        <f>IF(AND(L43&lt;&gt;0,K43&lt;=5),VLOOKUP(L43,баллы!A$1:F$65,K43+1),0)</f>
        <v>0</v>
      </c>
      <c r="V43" s="15"/>
      <c r="W43" s="15"/>
      <c r="X43" s="15">
        <f t="shared" si="4"/>
        <v>0</v>
      </c>
      <c r="Y43" s="25">
        <f>IF(AND(N43&lt;&gt;0,M43&lt;=5),VLOOKUP(N43,баллы!A$1:F$65,M43+1),0)</f>
        <v>0</v>
      </c>
      <c r="Z43" s="25">
        <f>IF(AND(P43&lt;&gt;0,O43&lt;=5),VLOOKUP(P43,баллы!A$1:F$65,O43+1),0)</f>
        <v>0</v>
      </c>
      <c r="AA43" s="25">
        <f>IF(AND(R43&lt;&gt;0,Q43&lt;=5),VLOOKUP(R43,баллы!A$1:F$65,Q43+1),0)</f>
        <v>0</v>
      </c>
      <c r="AB43" s="16">
        <f t="shared" si="5"/>
        <v>0</v>
      </c>
    </row>
    <row r="44" spans="1:30" s="50" customFormat="1" x14ac:dyDescent="0.2">
      <c r="A44" s="47"/>
      <c r="B44" s="50" t="s">
        <v>96</v>
      </c>
      <c r="C44" s="50" t="s">
        <v>25</v>
      </c>
      <c r="D44" s="47">
        <v>1992</v>
      </c>
      <c r="E44" s="51"/>
      <c r="F44" s="47">
        <f t="shared" si="3"/>
        <v>0</v>
      </c>
      <c r="G44" s="47"/>
      <c r="H44" s="62"/>
      <c r="I44" s="47"/>
      <c r="J44" s="52"/>
      <c r="K44" s="47"/>
      <c r="L44" s="52"/>
      <c r="M44" s="47"/>
      <c r="N44" s="52"/>
      <c r="O44" s="47"/>
      <c r="P44" s="52"/>
      <c r="Q44" s="47"/>
      <c r="R44" s="52"/>
      <c r="S44" s="25">
        <f>IF(AND(H44&lt;&gt;0,G44&lt;=5),VLOOKUP(H44,баллы!A$1:F$65,G44+1),0)</f>
        <v>0</v>
      </c>
      <c r="T44" s="25">
        <f>IF(AND(J44&lt;&gt;0,I44&lt;=5),VLOOKUP(J44,баллы!A$1:F$65,I44+1),0)</f>
        <v>0</v>
      </c>
      <c r="U44" s="25">
        <f>IF(AND(L44&lt;&gt;0,K44&lt;=5),VLOOKUP(L44,баллы!A$1:F$65,K44+1),0)</f>
        <v>0</v>
      </c>
      <c r="V44" s="15"/>
      <c r="W44" s="15"/>
      <c r="X44" s="15">
        <f t="shared" si="4"/>
        <v>0</v>
      </c>
      <c r="Y44" s="25">
        <f>IF(AND(N44&lt;&gt;0,M44&lt;=5),VLOOKUP(N44,баллы!A$1:F$65,M44+1),0)</f>
        <v>0</v>
      </c>
      <c r="Z44" s="25">
        <f>IF(AND(P44&lt;&gt;0,O44&lt;=5),VLOOKUP(P44,баллы!A$1:F$65,O44+1),0)</f>
        <v>0</v>
      </c>
      <c r="AA44" s="25">
        <f>IF(AND(R44&lt;&gt;0,Q44&lt;=5),VLOOKUP(R44,баллы!A$1:F$65,Q44+1),0)</f>
        <v>0</v>
      </c>
      <c r="AB44" s="16">
        <f t="shared" si="5"/>
        <v>0</v>
      </c>
      <c r="AC44" s="47"/>
      <c r="AD44" s="56"/>
    </row>
    <row r="45" spans="1:30" s="50" customFormat="1" x14ac:dyDescent="0.2">
      <c r="A45" s="47"/>
      <c r="B45" s="50" t="s">
        <v>231</v>
      </c>
      <c r="C45" s="50" t="s">
        <v>26</v>
      </c>
      <c r="D45" s="47">
        <v>1995</v>
      </c>
      <c r="E45" s="51"/>
      <c r="F45" s="47">
        <f t="shared" si="3"/>
        <v>0</v>
      </c>
      <c r="G45" s="47"/>
      <c r="H45" s="62"/>
      <c r="I45" s="47"/>
      <c r="J45" s="52"/>
      <c r="K45" s="47"/>
      <c r="L45" s="52"/>
      <c r="M45" s="47"/>
      <c r="N45" s="52"/>
      <c r="O45" s="47"/>
      <c r="P45" s="52"/>
      <c r="Q45" s="47"/>
      <c r="R45" s="52"/>
      <c r="S45" s="25">
        <f>IF(AND(H45&lt;&gt;0,G45&lt;=5),VLOOKUP(H45,баллы!A$1:F$65,G45+1),0)</f>
        <v>0</v>
      </c>
      <c r="T45" s="25">
        <f>IF(AND(J45&lt;&gt;0,I45&lt;=5),VLOOKUP(J45,баллы!A$1:F$65,I45+1),0)</f>
        <v>0</v>
      </c>
      <c r="U45" s="25">
        <f>IF(AND(L45&lt;&gt;0,K45&lt;=5),VLOOKUP(L45,баллы!A$1:F$65,K45+1),0)</f>
        <v>0</v>
      </c>
      <c r="V45" s="15"/>
      <c r="W45" s="15"/>
      <c r="X45" s="15">
        <f t="shared" si="4"/>
        <v>0</v>
      </c>
      <c r="Y45" s="25">
        <f>IF(AND(N45&lt;&gt;0,M45&lt;=5),VLOOKUP(N45,баллы!A$1:F$65,M45+1),0)</f>
        <v>0</v>
      </c>
      <c r="Z45" s="25">
        <f>IF(AND(P45&lt;&gt;0,O45&lt;=5),VLOOKUP(P45,баллы!A$1:F$65,O45+1),0)</f>
        <v>0</v>
      </c>
      <c r="AA45" s="25">
        <f>IF(AND(R45&lt;&gt;0,Q45&lt;=5),VLOOKUP(R45,баллы!A$1:F$65,Q45+1),0)</f>
        <v>0</v>
      </c>
      <c r="AB45" s="16">
        <f t="shared" si="5"/>
        <v>0</v>
      </c>
      <c r="AD45" s="56"/>
    </row>
    <row r="46" spans="1:30" s="50" customFormat="1" x14ac:dyDescent="0.2">
      <c r="A46" s="47"/>
      <c r="B46" s="50" t="s">
        <v>131</v>
      </c>
      <c r="C46" s="50" t="s">
        <v>25</v>
      </c>
      <c r="D46" s="47">
        <v>1973</v>
      </c>
      <c r="E46" s="51"/>
      <c r="F46" s="47">
        <f t="shared" si="3"/>
        <v>0</v>
      </c>
      <c r="G46" s="47"/>
      <c r="H46" s="60"/>
      <c r="I46" s="47"/>
      <c r="J46" s="60"/>
      <c r="K46" s="47"/>
      <c r="L46" s="60"/>
      <c r="M46" s="47"/>
      <c r="N46" s="52"/>
      <c r="O46" s="47"/>
      <c r="P46" s="52"/>
      <c r="Q46" s="47"/>
      <c r="R46" s="60"/>
      <c r="S46" s="25">
        <f>IF(AND(H46&lt;&gt;0,G46&lt;=5),VLOOKUP(H46,баллы!A$1:F$65,G46+1),0)</f>
        <v>0</v>
      </c>
      <c r="T46" s="25">
        <f>IF(AND(J46&lt;&gt;0,I46&lt;=5),VLOOKUP(J46,баллы!A$1:F$65,I46+1),0)</f>
        <v>0</v>
      </c>
      <c r="U46" s="25">
        <f>IF(AND(L46&lt;&gt;0,K46&lt;=5),VLOOKUP(L46,баллы!A$1:F$65,K46+1),0)</f>
        <v>0</v>
      </c>
      <c r="V46" s="15"/>
      <c r="W46" s="15"/>
      <c r="X46" s="15">
        <f t="shared" si="4"/>
        <v>0</v>
      </c>
      <c r="Y46" s="25">
        <f>IF(AND(N46&lt;&gt;0,M46&lt;=5),VLOOKUP(N46,баллы!A$1:F$65,M46+1),0)</f>
        <v>0</v>
      </c>
      <c r="Z46" s="25">
        <f>IF(AND(P46&lt;&gt;0,O46&lt;=5),VLOOKUP(P46,баллы!A$1:F$65,O46+1),0)</f>
        <v>0</v>
      </c>
      <c r="AA46" s="25">
        <f>IF(AND(R46&lt;&gt;0,Q46&lt;=5),VLOOKUP(R46,баллы!A$1:F$65,Q46+1),0)</f>
        <v>0</v>
      </c>
      <c r="AB46" s="16">
        <f t="shared" si="5"/>
        <v>0</v>
      </c>
      <c r="AC46" s="47"/>
      <c r="AD46" s="56"/>
    </row>
    <row r="47" spans="1:30" s="50" customFormat="1" x14ac:dyDescent="0.2">
      <c r="A47" s="47"/>
      <c r="B47" s="50" t="s">
        <v>127</v>
      </c>
      <c r="C47" s="50" t="s">
        <v>27</v>
      </c>
      <c r="D47" s="47">
        <v>1999</v>
      </c>
      <c r="E47" s="51"/>
      <c r="F47" s="47">
        <f t="shared" si="3"/>
        <v>0</v>
      </c>
      <c r="G47" s="47"/>
      <c r="H47" s="60"/>
      <c r="I47" s="47"/>
      <c r="J47" s="60"/>
      <c r="K47" s="47"/>
      <c r="L47" s="60"/>
      <c r="M47" s="47"/>
      <c r="N47" s="52"/>
      <c r="O47" s="47"/>
      <c r="P47" s="52"/>
      <c r="Q47" s="47"/>
      <c r="R47" s="60"/>
      <c r="S47" s="25">
        <f>IF(AND(H47&lt;&gt;0,G47&lt;=5),VLOOKUP(H47,баллы!A$1:F$65,G47+1),0)</f>
        <v>0</v>
      </c>
      <c r="T47" s="25">
        <f>IF(AND(J47&lt;&gt;0,I47&lt;=5),VLOOKUP(J47,баллы!A$1:F$65,I47+1),0)</f>
        <v>0</v>
      </c>
      <c r="U47" s="25">
        <f>IF(AND(L47&lt;&gt;0,K47&lt;=5),VLOOKUP(L47,баллы!A$1:F$65,K47+1),0)</f>
        <v>0</v>
      </c>
      <c r="V47" s="15"/>
      <c r="W47" s="15"/>
      <c r="X47" s="15">
        <f t="shared" si="4"/>
        <v>0</v>
      </c>
      <c r="Y47" s="25">
        <f>IF(AND(N47&lt;&gt;0,M47&lt;=5),VLOOKUP(N47,баллы!A$1:F$65,M47+1),0)</f>
        <v>0</v>
      </c>
      <c r="Z47" s="25">
        <f>IF(AND(P47&lt;&gt;0,O47&lt;=5),VLOOKUP(P47,баллы!A$1:F$65,O47+1),0)</f>
        <v>0</v>
      </c>
      <c r="AA47" s="25">
        <f>IF(AND(R47&lt;&gt;0,Q47&lt;=5),VLOOKUP(R47,баллы!A$1:F$65,Q47+1),0)</f>
        <v>0</v>
      </c>
      <c r="AB47" s="16">
        <f t="shared" si="5"/>
        <v>0</v>
      </c>
      <c r="AC47" s="47"/>
      <c r="AD47" s="56"/>
    </row>
    <row r="48" spans="1:30" s="50" customFormat="1" x14ac:dyDescent="0.2">
      <c r="A48" s="47"/>
      <c r="B48" s="50" t="s">
        <v>128</v>
      </c>
      <c r="C48" s="50" t="s">
        <v>25</v>
      </c>
      <c r="D48" s="47">
        <v>1983</v>
      </c>
      <c r="E48" s="57"/>
      <c r="F48" s="47">
        <f t="shared" si="3"/>
        <v>0</v>
      </c>
      <c r="G48" s="47"/>
      <c r="H48" s="60"/>
      <c r="I48" s="47"/>
      <c r="J48" s="60"/>
      <c r="K48" s="47"/>
      <c r="L48" s="60"/>
      <c r="M48" s="47"/>
      <c r="N48" s="60"/>
      <c r="O48" s="47"/>
      <c r="P48" s="52"/>
      <c r="Q48" s="47"/>
      <c r="R48" s="60"/>
      <c r="S48" s="25">
        <f>IF(AND(H48&lt;&gt;0,G48&lt;=5),VLOOKUP(H48,баллы!A$1:F$65,G48+1),0)</f>
        <v>0</v>
      </c>
      <c r="T48" s="25">
        <f>IF(AND(J48&lt;&gt;0,I48&lt;=5),VLOOKUP(J48,баллы!A$1:F$65,I48+1),0)</f>
        <v>0</v>
      </c>
      <c r="U48" s="25">
        <f>IF(AND(L48&lt;&gt;0,K48&lt;=5),VLOOKUP(L48,баллы!A$1:F$65,K48+1),0)</f>
        <v>0</v>
      </c>
      <c r="V48" s="15"/>
      <c r="W48" s="15"/>
      <c r="X48" s="15">
        <f t="shared" si="4"/>
        <v>0</v>
      </c>
      <c r="Y48" s="25">
        <f>IF(AND(N48&lt;&gt;0,M48&lt;=5),VLOOKUP(N48,баллы!A$1:F$65,M48+1),0)</f>
        <v>0</v>
      </c>
      <c r="Z48" s="25">
        <f>IF(AND(P48&lt;&gt;0,O48&lt;=5),VLOOKUP(P48,баллы!A$1:F$65,O48+1),0)</f>
        <v>0</v>
      </c>
      <c r="AA48" s="25">
        <f>IF(AND(R48&lt;&gt;0,Q48&lt;=5),VLOOKUP(R48,баллы!A$1:F$65,Q48+1),0)</f>
        <v>0</v>
      </c>
      <c r="AB48" s="16">
        <f t="shared" si="5"/>
        <v>0</v>
      </c>
    </row>
    <row r="49" spans="1:30" s="50" customFormat="1" ht="12.75" customHeight="1" x14ac:dyDescent="0.2">
      <c r="A49" s="47"/>
      <c r="B49" s="49" t="s">
        <v>66</v>
      </c>
      <c r="C49" s="49" t="s">
        <v>26</v>
      </c>
      <c r="D49" s="64"/>
      <c r="E49" s="51"/>
      <c r="F49" s="47">
        <f t="shared" si="3"/>
        <v>0</v>
      </c>
      <c r="G49" s="47"/>
      <c r="H49" s="60"/>
      <c r="I49" s="47"/>
      <c r="J49" s="60"/>
      <c r="K49" s="47"/>
      <c r="L49" s="60"/>
      <c r="M49" s="47"/>
      <c r="N49" s="52"/>
      <c r="O49" s="47"/>
      <c r="P49" s="52"/>
      <c r="Q49" s="47"/>
      <c r="R49" s="60"/>
      <c r="S49" s="25">
        <f>IF(AND(H49&lt;&gt;0,G49&lt;=5),VLOOKUP(H49,баллы!A$1:F$65,G49+1),0)</f>
        <v>0</v>
      </c>
      <c r="T49" s="25">
        <f>IF(AND(J49&lt;&gt;0,I49&lt;=5),VLOOKUP(J49,баллы!A$1:F$65,I49+1),0)</f>
        <v>0</v>
      </c>
      <c r="U49" s="25">
        <f>IF(AND(L49&lt;&gt;0,K49&lt;=5),VLOOKUP(L49,баллы!A$1:F$65,K49+1),0)</f>
        <v>0</v>
      </c>
      <c r="V49" s="15"/>
      <c r="W49" s="15"/>
      <c r="X49" s="15">
        <f t="shared" si="4"/>
        <v>0</v>
      </c>
      <c r="Y49" s="25">
        <f>IF(AND(N49&lt;&gt;0,M49&lt;=5),VLOOKUP(N49,баллы!A$1:F$65,M49+1),0)</f>
        <v>0</v>
      </c>
      <c r="Z49" s="25">
        <f>IF(AND(P49&lt;&gt;0,O49&lt;=5),VLOOKUP(P49,баллы!A$1:F$65,O49+1),0)</f>
        <v>0</v>
      </c>
      <c r="AA49" s="25">
        <f>IF(AND(R49&lt;&gt;0,Q49&lt;=5),VLOOKUP(R49,баллы!A$1:F$65,Q49+1),0)</f>
        <v>0</v>
      </c>
      <c r="AB49" s="16">
        <f t="shared" si="5"/>
        <v>0</v>
      </c>
      <c r="AC49" s="47"/>
      <c r="AD49" s="56"/>
    </row>
    <row r="50" spans="1:30" s="50" customFormat="1" x14ac:dyDescent="0.2">
      <c r="A50" s="47"/>
      <c r="B50" s="50" t="s">
        <v>16</v>
      </c>
      <c r="C50" s="50" t="s">
        <v>27</v>
      </c>
      <c r="D50" s="47">
        <v>1975</v>
      </c>
      <c r="E50" s="51"/>
      <c r="F50" s="47">
        <f t="shared" si="3"/>
        <v>0</v>
      </c>
      <c r="G50" s="47"/>
      <c r="H50" s="62"/>
      <c r="I50" s="47"/>
      <c r="J50" s="52"/>
      <c r="K50" s="47"/>
      <c r="L50" s="52"/>
      <c r="M50" s="47"/>
      <c r="N50" s="52"/>
      <c r="O50" s="47"/>
      <c r="P50" s="52"/>
      <c r="Q50" s="47"/>
      <c r="R50" s="52"/>
      <c r="S50" s="25">
        <f>IF(AND(H50&lt;&gt;0,G50&lt;=5),VLOOKUP(H50,баллы!A$1:F$65,G50+1),0)</f>
        <v>0</v>
      </c>
      <c r="T50" s="25">
        <f>IF(AND(J50&lt;&gt;0,I50&lt;=5),VLOOKUP(J50,баллы!A$1:F$65,I50+1),0)</f>
        <v>0</v>
      </c>
      <c r="U50" s="25">
        <f>IF(AND(L50&lt;&gt;0,K50&lt;=5),VLOOKUP(L50,баллы!A$1:F$65,K50+1),0)</f>
        <v>0</v>
      </c>
      <c r="V50" s="15"/>
      <c r="W50" s="15"/>
      <c r="X50" s="15">
        <f t="shared" si="4"/>
        <v>0</v>
      </c>
      <c r="Y50" s="25">
        <f>IF(AND(N50&lt;&gt;0,M50&lt;=5),VLOOKUP(N50,баллы!A$1:F$65,M50+1),0)</f>
        <v>0</v>
      </c>
      <c r="Z50" s="25">
        <f>IF(AND(P50&lt;&gt;0,O50&lt;=5),VLOOKUP(P50,баллы!A$1:F$65,O50+1),0)</f>
        <v>0</v>
      </c>
      <c r="AA50" s="25">
        <f>IF(AND(R50&lt;&gt;0,Q50&lt;=5),VLOOKUP(R50,баллы!A$1:F$65,Q50+1),0)</f>
        <v>0</v>
      </c>
      <c r="AB50" s="16">
        <f t="shared" si="5"/>
        <v>0</v>
      </c>
      <c r="AC50" s="47"/>
      <c r="AD50" s="56"/>
    </row>
    <row r="51" spans="1:30" s="50" customFormat="1" ht="12.75" customHeight="1" x14ac:dyDescent="0.2">
      <c r="A51" s="47"/>
      <c r="B51" s="50" t="s">
        <v>233</v>
      </c>
      <c r="C51" s="50" t="s">
        <v>26</v>
      </c>
      <c r="D51" s="47">
        <v>1993</v>
      </c>
      <c r="E51" s="51"/>
      <c r="F51" s="47">
        <f t="shared" si="3"/>
        <v>0</v>
      </c>
      <c r="G51" s="47"/>
      <c r="H51" s="62"/>
      <c r="I51" s="47"/>
      <c r="J51" s="52"/>
      <c r="K51" s="47"/>
      <c r="L51" s="52"/>
      <c r="M51" s="47"/>
      <c r="N51" s="52"/>
      <c r="O51" s="47"/>
      <c r="P51" s="52"/>
      <c r="Q51" s="47"/>
      <c r="R51" s="52"/>
      <c r="S51" s="25">
        <f>IF(AND(H51&lt;&gt;0,G51&lt;=5),VLOOKUP(H51,баллы!A$1:F$65,G51+1),0)</f>
        <v>0</v>
      </c>
      <c r="T51" s="25">
        <f>IF(AND(J51&lt;&gt;0,I51&lt;=5),VLOOKUP(J51,баллы!A$1:F$65,I51+1),0)</f>
        <v>0</v>
      </c>
      <c r="U51" s="25">
        <f>IF(AND(L51&lt;&gt;0,K51&lt;=5),VLOOKUP(L51,баллы!A$1:F$65,K51+1),0)</f>
        <v>0</v>
      </c>
      <c r="V51" s="15"/>
      <c r="W51" s="15"/>
      <c r="X51" s="15">
        <f t="shared" si="4"/>
        <v>0</v>
      </c>
      <c r="Y51" s="25">
        <f>IF(AND(N51&lt;&gt;0,M51&lt;=5),VLOOKUP(N51,баллы!A$1:F$65,M51+1),0)</f>
        <v>0</v>
      </c>
      <c r="Z51" s="25">
        <f>IF(AND(P51&lt;&gt;0,O51&lt;=5),VLOOKUP(P51,баллы!A$1:F$65,O51+1),0)</f>
        <v>0</v>
      </c>
      <c r="AA51" s="25">
        <f>IF(AND(R51&lt;&gt;0,Q51&lt;=5),VLOOKUP(R51,баллы!A$1:F$65,Q51+1),0)</f>
        <v>0</v>
      </c>
      <c r="AB51" s="16">
        <f t="shared" si="5"/>
        <v>0</v>
      </c>
      <c r="AD51" s="56"/>
    </row>
    <row r="52" spans="1:30" s="50" customFormat="1" ht="12.75" customHeight="1" x14ac:dyDescent="0.2">
      <c r="A52" s="47"/>
      <c r="B52" s="50" t="s">
        <v>41</v>
      </c>
      <c r="C52" s="50" t="s">
        <v>25</v>
      </c>
      <c r="D52" s="47">
        <v>1975</v>
      </c>
      <c r="E52" s="51"/>
      <c r="F52" s="47">
        <f t="shared" si="3"/>
        <v>0</v>
      </c>
      <c r="G52" s="47"/>
      <c r="H52" s="62"/>
      <c r="I52" s="47"/>
      <c r="J52" s="52"/>
      <c r="K52" s="47"/>
      <c r="L52" s="52"/>
      <c r="M52" s="47"/>
      <c r="N52" s="52"/>
      <c r="O52" s="47"/>
      <c r="P52" s="52"/>
      <c r="Q52" s="47"/>
      <c r="R52" s="52"/>
      <c r="S52" s="25">
        <f>IF(AND(H52&lt;&gt;0,G52&lt;=5),VLOOKUP(H52,баллы!A$1:F$65,G52+1),0)</f>
        <v>0</v>
      </c>
      <c r="T52" s="25">
        <f>IF(AND(J52&lt;&gt;0,I52&lt;=5),VLOOKUP(J52,баллы!A$1:F$65,I52+1),0)</f>
        <v>0</v>
      </c>
      <c r="U52" s="25">
        <f>IF(AND(L52&lt;&gt;0,K52&lt;=5),VLOOKUP(L52,баллы!A$1:F$65,K52+1),0)</f>
        <v>0</v>
      </c>
      <c r="V52" s="15"/>
      <c r="W52" s="15"/>
      <c r="X52" s="15">
        <f t="shared" si="4"/>
        <v>0</v>
      </c>
      <c r="Y52" s="25">
        <f>IF(AND(N52&lt;&gt;0,M52&lt;=5),VLOOKUP(N52,баллы!A$1:F$65,M52+1),0)</f>
        <v>0</v>
      </c>
      <c r="Z52" s="25">
        <f>IF(AND(P52&lt;&gt;0,O52&lt;=5),VLOOKUP(P52,баллы!A$1:F$65,O52+1),0)</f>
        <v>0</v>
      </c>
      <c r="AA52" s="25">
        <f>IF(AND(R52&lt;&gt;0,Q52&lt;=5),VLOOKUP(R52,баллы!A$1:F$65,Q52+1),0)</f>
        <v>0</v>
      </c>
      <c r="AB52" s="16">
        <f t="shared" si="5"/>
        <v>0</v>
      </c>
      <c r="AC52" s="47"/>
      <c r="AD52" s="56"/>
    </row>
    <row r="53" spans="1:30" s="50" customFormat="1" x14ac:dyDescent="0.2">
      <c r="A53" s="47"/>
      <c r="B53" s="50" t="s">
        <v>69</v>
      </c>
      <c r="C53" s="50" t="s">
        <v>27</v>
      </c>
      <c r="D53" s="47">
        <v>1981</v>
      </c>
      <c r="E53" s="51"/>
      <c r="F53" s="47">
        <f t="shared" si="3"/>
        <v>0</v>
      </c>
      <c r="G53" s="47"/>
      <c r="H53" s="62"/>
      <c r="I53" s="47"/>
      <c r="J53" s="52"/>
      <c r="K53" s="47"/>
      <c r="L53" s="52"/>
      <c r="M53" s="47"/>
      <c r="N53" s="52"/>
      <c r="O53" s="47"/>
      <c r="P53" s="52"/>
      <c r="Q53" s="47"/>
      <c r="R53" s="52"/>
      <c r="S53" s="25">
        <f>IF(AND(H53&lt;&gt;0,G53&lt;=5),VLOOKUP(H53,баллы!A$1:F$65,G53+1),0)</f>
        <v>0</v>
      </c>
      <c r="T53" s="25">
        <f>IF(AND(J53&lt;&gt;0,I53&lt;=5),VLOOKUP(J53,баллы!A$1:F$65,I53+1),0)</f>
        <v>0</v>
      </c>
      <c r="U53" s="25">
        <f>IF(AND(L53&lt;&gt;0,K53&lt;=5),VLOOKUP(L53,баллы!A$1:F$65,K53+1),0)</f>
        <v>0</v>
      </c>
      <c r="V53" s="15"/>
      <c r="W53" s="15"/>
      <c r="X53" s="15">
        <f t="shared" si="4"/>
        <v>0</v>
      </c>
      <c r="Y53" s="25">
        <f>IF(AND(N53&lt;&gt;0,M53&lt;=5),VLOOKUP(N53,баллы!A$1:F$65,M53+1),0)</f>
        <v>0</v>
      </c>
      <c r="Z53" s="25">
        <f>IF(AND(P53&lt;&gt;0,O53&lt;=5),VLOOKUP(P53,баллы!A$1:F$65,O53+1),0)</f>
        <v>0</v>
      </c>
      <c r="AA53" s="25">
        <f>IF(AND(R53&lt;&gt;0,Q53&lt;=5),VLOOKUP(R53,баллы!A$1:F$65,Q53+1),0)</f>
        <v>0</v>
      </c>
      <c r="AB53" s="16">
        <f t="shared" si="5"/>
        <v>0</v>
      </c>
      <c r="AC53" s="47"/>
      <c r="AD53" s="56"/>
    </row>
    <row r="54" spans="1:30" s="50" customFormat="1" x14ac:dyDescent="0.2">
      <c r="A54" s="47"/>
      <c r="B54" s="50" t="s">
        <v>35</v>
      </c>
      <c r="C54" s="50" t="s">
        <v>29</v>
      </c>
      <c r="D54" s="47">
        <v>1977</v>
      </c>
      <c r="E54" s="51"/>
      <c r="F54" s="47">
        <f t="shared" si="3"/>
        <v>0</v>
      </c>
      <c r="G54" s="47"/>
      <c r="H54" s="60"/>
      <c r="I54" s="47"/>
      <c r="J54" s="60"/>
      <c r="K54" s="47"/>
      <c r="L54" s="60"/>
      <c r="M54" s="47"/>
      <c r="N54" s="52"/>
      <c r="O54" s="47"/>
      <c r="P54" s="52"/>
      <c r="Q54" s="47"/>
      <c r="R54" s="60"/>
      <c r="S54" s="25">
        <f>IF(AND(H54&lt;&gt;0,G54&lt;=5),VLOOKUP(H54,баллы!A$1:F$65,G54+1),0)</f>
        <v>0</v>
      </c>
      <c r="T54" s="25">
        <f>IF(AND(J54&lt;&gt;0,I54&lt;=5),VLOOKUP(J54,баллы!A$1:F$65,I54+1),0)</f>
        <v>0</v>
      </c>
      <c r="U54" s="25">
        <f>IF(AND(L54&lt;&gt;0,K54&lt;=5),VLOOKUP(L54,баллы!A$1:F$65,K54+1),0)</f>
        <v>0</v>
      </c>
      <c r="V54" s="15"/>
      <c r="W54" s="15"/>
      <c r="X54" s="15">
        <f t="shared" si="4"/>
        <v>0</v>
      </c>
      <c r="Y54" s="25">
        <f>IF(AND(N54&lt;&gt;0,M54&lt;=5),VLOOKUP(N54,баллы!A$1:F$65,M54+1),0)</f>
        <v>0</v>
      </c>
      <c r="Z54" s="25">
        <f>IF(AND(P54&lt;&gt;0,O54&lt;=5),VLOOKUP(P54,баллы!A$1:F$65,O54+1),0)</f>
        <v>0</v>
      </c>
      <c r="AA54" s="25">
        <f>IF(AND(R54&lt;&gt;0,Q54&lt;=5),VLOOKUP(R54,баллы!A$1:F$65,Q54+1),0)</f>
        <v>0</v>
      </c>
      <c r="AB54" s="16">
        <f t="shared" si="5"/>
        <v>0</v>
      </c>
      <c r="AC54" s="47"/>
      <c r="AD54" s="56"/>
    </row>
    <row r="55" spans="1:30" s="50" customFormat="1" x14ac:dyDescent="0.2">
      <c r="A55" s="47"/>
      <c r="B55" s="49" t="s">
        <v>71</v>
      </c>
      <c r="C55" s="49" t="s">
        <v>27</v>
      </c>
      <c r="D55" s="64"/>
      <c r="E55" s="51"/>
      <c r="F55" s="47">
        <f t="shared" si="3"/>
        <v>0</v>
      </c>
      <c r="G55" s="47"/>
      <c r="H55" s="52"/>
      <c r="I55" s="47"/>
      <c r="J55" s="52"/>
      <c r="K55" s="47"/>
      <c r="L55" s="52"/>
      <c r="M55" s="47"/>
      <c r="N55" s="52"/>
      <c r="O55" s="47"/>
      <c r="P55" s="52"/>
      <c r="Q55" s="47"/>
      <c r="R55" s="52"/>
      <c r="S55" s="25">
        <f>IF(AND(H55&lt;&gt;0,G55&lt;=5),VLOOKUP(H55,баллы!A$1:F$65,G55+1),0)</f>
        <v>0</v>
      </c>
      <c r="T55" s="25">
        <f>IF(AND(J55&lt;&gt;0,I55&lt;=5),VLOOKUP(J55,баллы!A$1:F$65,I55+1),0)</f>
        <v>0</v>
      </c>
      <c r="U55" s="25">
        <f>IF(AND(L55&lt;&gt;0,K55&lt;=5),VLOOKUP(L55,баллы!A$1:F$65,K55+1),0)</f>
        <v>0</v>
      </c>
      <c r="V55" s="15"/>
      <c r="W55" s="15"/>
      <c r="X55" s="15">
        <f t="shared" si="4"/>
        <v>0</v>
      </c>
      <c r="Y55" s="25">
        <f>IF(AND(N55&lt;&gt;0,M55&lt;=5),VLOOKUP(N55,баллы!A$1:F$65,M55+1),0)</f>
        <v>0</v>
      </c>
      <c r="Z55" s="25">
        <f>IF(AND(P55&lt;&gt;0,O55&lt;=5),VLOOKUP(P55,баллы!A$1:F$65,O55+1),0)</f>
        <v>0</v>
      </c>
      <c r="AA55" s="25">
        <f>IF(AND(R55&lt;&gt;0,Q55&lt;=5),VLOOKUP(R55,баллы!A$1:F$65,Q55+1),0)</f>
        <v>0</v>
      </c>
      <c r="AB55" s="16">
        <f t="shared" si="5"/>
        <v>0</v>
      </c>
      <c r="AC55" s="47"/>
      <c r="AD55" s="56"/>
    </row>
    <row r="56" spans="1:30" s="50" customFormat="1" x14ac:dyDescent="0.2">
      <c r="A56" s="47"/>
      <c r="B56" s="50" t="s">
        <v>221</v>
      </c>
      <c r="C56" s="50" t="s">
        <v>211</v>
      </c>
      <c r="D56" s="47">
        <v>2003</v>
      </c>
      <c r="E56" s="57"/>
      <c r="F56" s="47">
        <f t="shared" si="3"/>
        <v>0</v>
      </c>
      <c r="G56" s="47"/>
      <c r="H56" s="60"/>
      <c r="I56" s="47"/>
      <c r="J56" s="60"/>
      <c r="K56" s="47"/>
      <c r="L56" s="60"/>
      <c r="M56" s="47"/>
      <c r="N56" s="52"/>
      <c r="O56" s="47"/>
      <c r="P56" s="52"/>
      <c r="Q56" s="47"/>
      <c r="R56" s="60"/>
      <c r="S56" s="25">
        <f>IF(AND(H56&lt;&gt;0,G56&lt;=5),VLOOKUP(H56,баллы!A$1:F$65,G56+1),0)</f>
        <v>0</v>
      </c>
      <c r="T56" s="25">
        <f>IF(AND(J56&lt;&gt;0,I56&lt;=5),VLOOKUP(J56,баллы!A$1:F$65,I56+1),0)</f>
        <v>0</v>
      </c>
      <c r="U56" s="25">
        <f>IF(AND(L56&lt;&gt;0,K56&lt;=5),VLOOKUP(L56,баллы!A$1:F$65,K56+1),0)</f>
        <v>0</v>
      </c>
      <c r="V56" s="15"/>
      <c r="W56" s="15"/>
      <c r="X56" s="15">
        <f t="shared" si="4"/>
        <v>0</v>
      </c>
      <c r="Y56" s="25">
        <f>IF(AND(N56&lt;&gt;0,M56&lt;=5),VLOOKUP(N56,баллы!A$1:F$65,M56+1),0)</f>
        <v>0</v>
      </c>
      <c r="Z56" s="25">
        <f>IF(AND(P56&lt;&gt;0,O56&lt;=5),VLOOKUP(P56,баллы!A$1:F$65,O56+1),0)</f>
        <v>0</v>
      </c>
      <c r="AA56" s="25">
        <f>IF(AND(R56&lt;&gt;0,Q56&lt;=5),VLOOKUP(R56,баллы!A$1:F$65,Q56+1),0)</f>
        <v>0</v>
      </c>
      <c r="AB56" s="16">
        <f t="shared" si="5"/>
        <v>0</v>
      </c>
    </row>
    <row r="57" spans="1:30" s="50" customFormat="1" x14ac:dyDescent="0.2">
      <c r="A57" s="47"/>
      <c r="B57" s="49" t="s">
        <v>51</v>
      </c>
      <c r="C57" s="49" t="s">
        <v>25</v>
      </c>
      <c r="D57" s="64"/>
      <c r="E57" s="51"/>
      <c r="F57" s="47">
        <f t="shared" si="3"/>
        <v>0</v>
      </c>
      <c r="G57" s="47"/>
      <c r="H57" s="60"/>
      <c r="I57" s="47"/>
      <c r="J57" s="60"/>
      <c r="K57" s="47"/>
      <c r="L57" s="60"/>
      <c r="M57" s="47"/>
      <c r="N57" s="52"/>
      <c r="O57" s="47"/>
      <c r="P57" s="52"/>
      <c r="Q57" s="47"/>
      <c r="R57" s="60"/>
      <c r="S57" s="25">
        <f>IF(AND(H57&lt;&gt;0,G57&lt;=5),VLOOKUP(H57,баллы!A$1:F$65,G57+1),0)</f>
        <v>0</v>
      </c>
      <c r="T57" s="25">
        <f>IF(AND(J57&lt;&gt;0,I57&lt;=5),VLOOKUP(J57,баллы!A$1:F$65,I57+1),0)</f>
        <v>0</v>
      </c>
      <c r="U57" s="25">
        <f>IF(AND(L57&lt;&gt;0,K57&lt;=5),VLOOKUP(L57,баллы!A$1:F$65,K57+1),0)</f>
        <v>0</v>
      </c>
      <c r="V57" s="15"/>
      <c r="W57" s="15"/>
      <c r="X57" s="15">
        <f t="shared" si="4"/>
        <v>0</v>
      </c>
      <c r="Y57" s="25">
        <f>IF(AND(N57&lt;&gt;0,M57&lt;=5),VLOOKUP(N57,баллы!A$1:F$65,M57+1),0)</f>
        <v>0</v>
      </c>
      <c r="Z57" s="25">
        <f>IF(AND(P57&lt;&gt;0,O57&lt;=5),VLOOKUP(P57,баллы!A$1:F$65,O57+1),0)</f>
        <v>0</v>
      </c>
      <c r="AA57" s="25">
        <f>IF(AND(R57&lt;&gt;0,Q57&lt;=5),VLOOKUP(R57,баллы!A$1:F$65,Q57+1),0)</f>
        <v>0</v>
      </c>
      <c r="AB57" s="16">
        <f t="shared" si="5"/>
        <v>0</v>
      </c>
      <c r="AC57" s="47"/>
      <c r="AD57" s="56"/>
    </row>
    <row r="58" spans="1:30" s="50" customFormat="1" x14ac:dyDescent="0.2">
      <c r="A58" s="47"/>
      <c r="B58" s="50" t="s">
        <v>129</v>
      </c>
      <c r="C58" s="50" t="s">
        <v>25</v>
      </c>
      <c r="D58" s="65">
        <v>1980</v>
      </c>
      <c r="E58" s="51"/>
      <c r="F58" s="47">
        <f t="shared" si="3"/>
        <v>0</v>
      </c>
      <c r="G58" s="47"/>
      <c r="H58" s="60"/>
      <c r="I58" s="47"/>
      <c r="J58" s="60"/>
      <c r="K58" s="47"/>
      <c r="L58" s="60"/>
      <c r="M58" s="47"/>
      <c r="N58" s="52"/>
      <c r="O58" s="47"/>
      <c r="P58" s="52"/>
      <c r="Q58" s="47"/>
      <c r="R58" s="60"/>
      <c r="S58" s="25">
        <f>IF(AND(H58&lt;&gt;0,G58&lt;=5),VLOOKUP(H58,баллы!A$1:F$65,G58+1),0)</f>
        <v>0</v>
      </c>
      <c r="T58" s="25">
        <f>IF(AND(J58&lt;&gt;0,I58&lt;=5),VLOOKUP(J58,баллы!A$1:F$65,I58+1),0)</f>
        <v>0</v>
      </c>
      <c r="U58" s="25">
        <f>IF(AND(L58&lt;&gt;0,K58&lt;=5),VLOOKUP(L58,баллы!A$1:F$65,K58+1),0)</f>
        <v>0</v>
      </c>
      <c r="V58" s="15"/>
      <c r="W58" s="15"/>
      <c r="X58" s="15">
        <f t="shared" si="4"/>
        <v>0</v>
      </c>
      <c r="Y58" s="25">
        <f>IF(AND(N58&lt;&gt;0,M58&lt;=5),VLOOKUP(N58,баллы!A$1:F$65,M58+1),0)</f>
        <v>0</v>
      </c>
      <c r="Z58" s="25">
        <f>IF(AND(P58&lt;&gt;0,O58&lt;=5),VLOOKUP(P58,баллы!A$1:F$65,O58+1),0)</f>
        <v>0</v>
      </c>
      <c r="AA58" s="25">
        <f>IF(AND(R58&lt;&gt;0,Q58&lt;=5),VLOOKUP(R58,баллы!A$1:F$65,Q58+1),0)</f>
        <v>0</v>
      </c>
      <c r="AB58" s="16">
        <f t="shared" si="5"/>
        <v>0</v>
      </c>
      <c r="AC58" s="47"/>
      <c r="AD58" s="56"/>
    </row>
    <row r="59" spans="1:30" s="50" customFormat="1" x14ac:dyDescent="0.2">
      <c r="A59" s="47"/>
      <c r="B59" s="50" t="s">
        <v>139</v>
      </c>
      <c r="C59" s="49" t="s">
        <v>29</v>
      </c>
      <c r="D59" s="47">
        <v>1998</v>
      </c>
      <c r="E59" s="51"/>
      <c r="F59" s="47">
        <f t="shared" si="3"/>
        <v>0</v>
      </c>
      <c r="G59" s="47"/>
      <c r="H59" s="60"/>
      <c r="I59" s="47"/>
      <c r="J59" s="60"/>
      <c r="K59" s="47"/>
      <c r="L59" s="60"/>
      <c r="M59" s="47"/>
      <c r="N59" s="52"/>
      <c r="O59" s="47"/>
      <c r="P59" s="52"/>
      <c r="Q59" s="47"/>
      <c r="R59" s="60"/>
      <c r="S59" s="25">
        <f>IF(AND(H59&lt;&gt;0,G59&lt;=5),VLOOKUP(H59,баллы!A$1:F$65,G59+1),0)</f>
        <v>0</v>
      </c>
      <c r="T59" s="25">
        <f>IF(AND(J59&lt;&gt;0,I59&lt;=5),VLOOKUP(J59,баллы!A$1:F$65,I59+1),0)</f>
        <v>0</v>
      </c>
      <c r="U59" s="25">
        <f>IF(AND(L59&lt;&gt;0,K59&lt;=5),VLOOKUP(L59,баллы!A$1:F$65,K59+1),0)</f>
        <v>0</v>
      </c>
      <c r="V59" s="15"/>
      <c r="W59" s="15"/>
      <c r="X59" s="15">
        <f t="shared" si="4"/>
        <v>0</v>
      </c>
      <c r="Y59" s="25">
        <f>IF(AND(N59&lt;&gt;0,M59&lt;=5),VLOOKUP(N59,баллы!A$1:F$65,M59+1),0)</f>
        <v>0</v>
      </c>
      <c r="Z59" s="25">
        <f>IF(AND(P59&lt;&gt;0,O59&lt;=5),VLOOKUP(P59,баллы!A$1:F$65,O59+1),0)</f>
        <v>0</v>
      </c>
      <c r="AA59" s="25">
        <f>IF(AND(R59&lt;&gt;0,Q59&lt;=5),VLOOKUP(R59,баллы!A$1:F$65,Q59+1),0)</f>
        <v>0</v>
      </c>
      <c r="AB59" s="16">
        <f t="shared" si="5"/>
        <v>0</v>
      </c>
      <c r="AC59" s="47"/>
      <c r="AD59" s="56"/>
    </row>
    <row r="60" spans="1:30" s="50" customFormat="1" x14ac:dyDescent="0.2">
      <c r="A60" s="47"/>
      <c r="B60" s="50" t="s">
        <v>247</v>
      </c>
      <c r="C60" s="50" t="s">
        <v>25</v>
      </c>
      <c r="D60" s="47">
        <v>2005</v>
      </c>
      <c r="E60" s="57"/>
      <c r="F60" s="47">
        <f t="shared" si="3"/>
        <v>0</v>
      </c>
      <c r="G60" s="47"/>
      <c r="H60" s="60"/>
      <c r="I60" s="47"/>
      <c r="J60" s="60"/>
      <c r="K60" s="47"/>
      <c r="L60" s="60"/>
      <c r="M60" s="47"/>
      <c r="N60" s="60"/>
      <c r="O60" s="47"/>
      <c r="P60" s="52"/>
      <c r="Q60" s="47"/>
      <c r="R60" s="60"/>
      <c r="S60" s="25">
        <f>IF(AND(H60&lt;&gt;0,G60&lt;=5),VLOOKUP(H60,баллы!A$1:F$65,G60+1),0)</f>
        <v>0</v>
      </c>
      <c r="T60" s="25">
        <f>IF(AND(J60&lt;&gt;0,I60&lt;=5),VLOOKUP(J60,баллы!A$1:F$65,I60+1),0)</f>
        <v>0</v>
      </c>
      <c r="U60" s="25">
        <f>IF(AND(L60&lt;&gt;0,K60&lt;=5),VLOOKUP(L60,баллы!A$1:F$65,K60+1),0)</f>
        <v>0</v>
      </c>
      <c r="V60" s="15"/>
      <c r="W60" s="15"/>
      <c r="X60" s="15">
        <f t="shared" si="4"/>
        <v>0</v>
      </c>
      <c r="Y60" s="25">
        <f>IF(AND(N60&lt;&gt;0,M60&lt;=5),VLOOKUP(N60,баллы!A$1:F$65,M60+1),0)</f>
        <v>0</v>
      </c>
      <c r="Z60" s="25">
        <f>IF(AND(P60&lt;&gt;0,O60&lt;=5),VLOOKUP(P60,баллы!A$1:F$65,O60+1),0)</f>
        <v>0</v>
      </c>
      <c r="AA60" s="25">
        <f>IF(AND(R60&lt;&gt;0,Q60&lt;=5),VLOOKUP(R60,баллы!A$1:F$65,Q60+1),0)</f>
        <v>0</v>
      </c>
      <c r="AB60" s="16">
        <f t="shared" si="5"/>
        <v>0</v>
      </c>
    </row>
    <row r="61" spans="1:30" s="50" customFormat="1" x14ac:dyDescent="0.2">
      <c r="A61" s="47"/>
      <c r="B61" s="49" t="s">
        <v>67</v>
      </c>
      <c r="C61" s="49" t="s">
        <v>27</v>
      </c>
      <c r="D61" s="64"/>
      <c r="E61" s="51"/>
      <c r="F61" s="47">
        <f t="shared" si="3"/>
        <v>0</v>
      </c>
      <c r="G61" s="47"/>
      <c r="H61" s="62"/>
      <c r="I61" s="47"/>
      <c r="J61" s="60"/>
      <c r="K61" s="47"/>
      <c r="L61" s="60"/>
      <c r="M61" s="47"/>
      <c r="N61" s="52"/>
      <c r="O61" s="47"/>
      <c r="P61" s="52"/>
      <c r="Q61" s="47"/>
      <c r="R61" s="60"/>
      <c r="S61" s="25">
        <f>IF(AND(H61&lt;&gt;0,G61&lt;=5),VLOOKUP(H61,баллы!A$1:F$65,G61+1),0)</f>
        <v>0</v>
      </c>
      <c r="T61" s="25">
        <f>IF(AND(J61&lt;&gt;0,I61&lt;=5),VLOOKUP(J61,баллы!A$1:F$65,I61+1),0)</f>
        <v>0</v>
      </c>
      <c r="U61" s="25">
        <f>IF(AND(L61&lt;&gt;0,K61&lt;=5),VLOOKUP(L61,баллы!A$1:F$65,K61+1),0)</f>
        <v>0</v>
      </c>
      <c r="V61" s="15"/>
      <c r="W61" s="15"/>
      <c r="X61" s="15">
        <f t="shared" si="4"/>
        <v>0</v>
      </c>
      <c r="Y61" s="25">
        <f>IF(AND(N61&lt;&gt;0,M61&lt;=5),VLOOKUP(N61,баллы!A$1:F$65,M61+1),0)</f>
        <v>0</v>
      </c>
      <c r="Z61" s="25">
        <f>IF(AND(P61&lt;&gt;0,O61&lt;=5),VLOOKUP(P61,баллы!A$1:F$65,O61+1),0)</f>
        <v>0</v>
      </c>
      <c r="AA61" s="25">
        <f>IF(AND(R61&lt;&gt;0,Q61&lt;=5),VLOOKUP(R61,баллы!A$1:F$65,Q61+1),0)</f>
        <v>0</v>
      </c>
      <c r="AB61" s="16">
        <f t="shared" si="5"/>
        <v>0</v>
      </c>
      <c r="AC61" s="47"/>
      <c r="AD61" s="56"/>
    </row>
    <row r="62" spans="1:30" s="50" customFormat="1" x14ac:dyDescent="0.2">
      <c r="A62" s="47"/>
      <c r="B62" s="50" t="s">
        <v>111</v>
      </c>
      <c r="C62" s="50" t="s">
        <v>29</v>
      </c>
      <c r="D62" s="47">
        <v>2000</v>
      </c>
      <c r="E62" s="51"/>
      <c r="F62" s="47">
        <f t="shared" si="3"/>
        <v>0</v>
      </c>
      <c r="G62" s="47"/>
      <c r="H62" s="62"/>
      <c r="I62" s="47"/>
      <c r="J62" s="52"/>
      <c r="K62" s="47"/>
      <c r="L62" s="52"/>
      <c r="M62" s="47"/>
      <c r="N62" s="52"/>
      <c r="O62" s="47"/>
      <c r="P62" s="52"/>
      <c r="Q62" s="47"/>
      <c r="R62" s="52"/>
      <c r="S62" s="25">
        <f>IF(AND(H62&lt;&gt;0,G62&lt;=5),VLOOKUP(H62,баллы!A$1:F$65,G62+1),0)</f>
        <v>0</v>
      </c>
      <c r="T62" s="25">
        <f>IF(AND(J62&lt;&gt;0,I62&lt;=5),VLOOKUP(J62,баллы!A$1:F$65,I62+1),0)</f>
        <v>0</v>
      </c>
      <c r="U62" s="25">
        <f>IF(AND(L62&lt;&gt;0,K62&lt;=5),VLOOKUP(L62,баллы!A$1:F$65,K62+1),0)</f>
        <v>0</v>
      </c>
      <c r="V62" s="15"/>
      <c r="W62" s="15"/>
      <c r="X62" s="15">
        <f t="shared" si="4"/>
        <v>0</v>
      </c>
      <c r="Y62" s="25">
        <f>IF(AND(N62&lt;&gt;0,M62&lt;=5),VLOOKUP(N62,баллы!A$1:F$65,M62+1),0)</f>
        <v>0</v>
      </c>
      <c r="Z62" s="25">
        <f>IF(AND(P62&lt;&gt;0,O62&lt;=5),VLOOKUP(P62,баллы!A$1:F$65,O62+1),0)</f>
        <v>0</v>
      </c>
      <c r="AA62" s="25">
        <f>IF(AND(R62&lt;&gt;0,Q62&lt;=5),VLOOKUP(R62,баллы!A$1:F$65,Q62+1),0)</f>
        <v>0</v>
      </c>
      <c r="AB62" s="16">
        <f t="shared" si="5"/>
        <v>0</v>
      </c>
      <c r="AC62" s="47"/>
      <c r="AD62" s="56"/>
    </row>
    <row r="63" spans="1:30" s="50" customFormat="1" x14ac:dyDescent="0.2">
      <c r="A63" s="47"/>
      <c r="B63" s="50" t="s">
        <v>7</v>
      </c>
      <c r="C63" s="50" t="s">
        <v>25</v>
      </c>
      <c r="D63" s="47">
        <v>1976</v>
      </c>
      <c r="E63" s="51"/>
      <c r="F63" s="47">
        <f t="shared" si="3"/>
        <v>0</v>
      </c>
      <c r="G63" s="47"/>
      <c r="H63" s="60"/>
      <c r="I63" s="47"/>
      <c r="J63" s="60"/>
      <c r="K63" s="47"/>
      <c r="L63" s="60"/>
      <c r="M63" s="47"/>
      <c r="N63" s="52"/>
      <c r="O63" s="47"/>
      <c r="P63" s="52"/>
      <c r="Q63" s="47"/>
      <c r="R63" s="60"/>
      <c r="S63" s="25">
        <f>IF(AND(H63&lt;&gt;0,G63&lt;=5),VLOOKUP(H63,баллы!A$1:F$65,G63+1),0)</f>
        <v>0</v>
      </c>
      <c r="T63" s="25">
        <f>IF(AND(J63&lt;&gt;0,I63&lt;=5),VLOOKUP(J63,баллы!A$1:F$65,I63+1),0)</f>
        <v>0</v>
      </c>
      <c r="U63" s="25">
        <f>IF(AND(L63&lt;&gt;0,K63&lt;=5),VLOOKUP(L63,баллы!A$1:F$65,K63+1),0)</f>
        <v>0</v>
      </c>
      <c r="V63" s="15"/>
      <c r="W63" s="15"/>
      <c r="X63" s="15">
        <f t="shared" si="4"/>
        <v>0</v>
      </c>
      <c r="Y63" s="25">
        <f>IF(AND(N63&lt;&gt;0,M63&lt;=5),VLOOKUP(N63,баллы!A$1:F$65,M63+1),0)</f>
        <v>0</v>
      </c>
      <c r="Z63" s="25">
        <f>IF(AND(P63&lt;&gt;0,O63&lt;=5),VLOOKUP(P63,баллы!A$1:F$65,O63+1),0)</f>
        <v>0</v>
      </c>
      <c r="AA63" s="25">
        <f>IF(AND(R63&lt;&gt;0,Q63&lt;=5),VLOOKUP(R63,баллы!A$1:F$65,Q63+1),0)</f>
        <v>0</v>
      </c>
      <c r="AB63" s="16">
        <f t="shared" si="5"/>
        <v>0</v>
      </c>
      <c r="AC63" s="47"/>
      <c r="AD63" s="56"/>
    </row>
    <row r="64" spans="1:30" s="50" customFormat="1" x14ac:dyDescent="0.2">
      <c r="A64" s="47"/>
      <c r="B64" s="50" t="s">
        <v>114</v>
      </c>
      <c r="C64" s="50" t="s">
        <v>29</v>
      </c>
      <c r="D64" s="47">
        <v>2000</v>
      </c>
      <c r="E64" s="51"/>
      <c r="F64" s="47">
        <f t="shared" si="3"/>
        <v>0</v>
      </c>
      <c r="G64" s="47"/>
      <c r="H64" s="62"/>
      <c r="I64" s="47"/>
      <c r="J64" s="52"/>
      <c r="K64" s="47"/>
      <c r="L64" s="52"/>
      <c r="M64" s="47"/>
      <c r="N64" s="52"/>
      <c r="O64" s="47"/>
      <c r="P64" s="52"/>
      <c r="Q64" s="47"/>
      <c r="R64" s="52"/>
      <c r="S64" s="25">
        <f>IF(AND(H64&lt;&gt;0,G64&lt;=5),VLOOKUP(H64,баллы!A$1:F$65,G64+1),0)</f>
        <v>0</v>
      </c>
      <c r="T64" s="25">
        <f>IF(AND(J64&lt;&gt;0,I64&lt;=5),VLOOKUP(J64,баллы!A$1:F$65,I64+1),0)</f>
        <v>0</v>
      </c>
      <c r="U64" s="25">
        <f>IF(AND(L64&lt;&gt;0,K64&lt;=5),VLOOKUP(L64,баллы!A$1:F$65,K64+1),0)</f>
        <v>0</v>
      </c>
      <c r="V64" s="15"/>
      <c r="W64" s="15"/>
      <c r="X64" s="15">
        <f t="shared" si="4"/>
        <v>0</v>
      </c>
      <c r="Y64" s="25">
        <f>IF(AND(N64&lt;&gt;0,M64&lt;=5),VLOOKUP(N64,баллы!A$1:F$65,M64+1),0)</f>
        <v>0</v>
      </c>
      <c r="Z64" s="25">
        <f>IF(AND(P64&lt;&gt;0,O64&lt;=5),VLOOKUP(P64,баллы!A$1:F$65,O64+1),0)</f>
        <v>0</v>
      </c>
      <c r="AA64" s="25">
        <f>IF(AND(R64&lt;&gt;0,Q64&lt;=5),VLOOKUP(R64,баллы!A$1:F$65,Q64+1),0)</f>
        <v>0</v>
      </c>
      <c r="AB64" s="16">
        <f t="shared" si="5"/>
        <v>0</v>
      </c>
      <c r="AC64" s="47"/>
      <c r="AD64" s="56"/>
    </row>
    <row r="65" spans="1:30" s="50" customFormat="1" x14ac:dyDescent="0.2">
      <c r="A65" s="47"/>
      <c r="B65" s="50" t="s">
        <v>207</v>
      </c>
      <c r="C65" s="50" t="s">
        <v>25</v>
      </c>
      <c r="D65" s="47">
        <v>2006</v>
      </c>
      <c r="E65" s="51"/>
      <c r="F65" s="47">
        <f t="shared" si="3"/>
        <v>0</v>
      </c>
      <c r="G65" s="47"/>
      <c r="H65" s="60"/>
      <c r="I65" s="47"/>
      <c r="J65" s="60"/>
      <c r="K65" s="47"/>
      <c r="L65" s="60"/>
      <c r="M65" s="47"/>
      <c r="N65" s="52"/>
      <c r="O65" s="47"/>
      <c r="P65" s="52"/>
      <c r="Q65" s="47"/>
      <c r="R65" s="60"/>
      <c r="S65" s="25">
        <f>IF(AND(H65&lt;&gt;0,G65&lt;=5),VLOOKUP(H65,баллы!A$1:F$65,G65+1),0)</f>
        <v>0</v>
      </c>
      <c r="T65" s="25">
        <f>IF(AND(J65&lt;&gt;0,I65&lt;=5),VLOOKUP(J65,баллы!A$1:F$65,I65+1),0)</f>
        <v>0</v>
      </c>
      <c r="U65" s="25">
        <f>IF(AND(L65&lt;&gt;0,K65&lt;=5),VLOOKUP(L65,баллы!A$1:F$65,K65+1),0)</f>
        <v>0</v>
      </c>
      <c r="V65" s="15"/>
      <c r="W65" s="15"/>
      <c r="X65" s="15">
        <f t="shared" si="4"/>
        <v>0</v>
      </c>
      <c r="Y65" s="25">
        <f>IF(AND(N65&lt;&gt;0,M65&lt;=5),VLOOKUP(N65,баллы!A$1:F$65,M65+1),0)</f>
        <v>0</v>
      </c>
      <c r="Z65" s="25">
        <f>IF(AND(P65&lt;&gt;0,O65&lt;=5),VLOOKUP(P65,баллы!A$1:F$65,O65+1),0)</f>
        <v>0</v>
      </c>
      <c r="AA65" s="25">
        <f>IF(AND(R65&lt;&gt;0,Q65&lt;=5),VLOOKUP(R65,баллы!A$1:F$65,Q65+1),0)</f>
        <v>0</v>
      </c>
      <c r="AB65" s="16">
        <f t="shared" si="5"/>
        <v>0</v>
      </c>
      <c r="AC65" s="47"/>
      <c r="AD65" s="56"/>
    </row>
    <row r="66" spans="1:30" s="50" customFormat="1" x14ac:dyDescent="0.2">
      <c r="A66" s="47"/>
      <c r="B66" s="49" t="s">
        <v>50</v>
      </c>
      <c r="C66" s="49" t="s">
        <v>29</v>
      </c>
      <c r="D66" s="64"/>
      <c r="E66" s="51"/>
      <c r="F66" s="47">
        <f t="shared" si="3"/>
        <v>0</v>
      </c>
      <c r="G66" s="47"/>
      <c r="H66" s="60"/>
      <c r="I66" s="47"/>
      <c r="J66" s="60"/>
      <c r="K66" s="47"/>
      <c r="L66" s="60"/>
      <c r="M66" s="47"/>
      <c r="N66" s="52"/>
      <c r="O66" s="47"/>
      <c r="P66" s="52"/>
      <c r="Q66" s="47"/>
      <c r="R66" s="60"/>
      <c r="S66" s="25">
        <f>IF(AND(H66&lt;&gt;0,G66&lt;=5),VLOOKUP(H66,баллы!A$1:F$65,G66+1),0)</f>
        <v>0</v>
      </c>
      <c r="T66" s="25">
        <f>IF(AND(J66&lt;&gt;0,I66&lt;=5),VLOOKUP(J66,баллы!A$1:F$65,I66+1),0)</f>
        <v>0</v>
      </c>
      <c r="U66" s="25">
        <f>IF(AND(L66&lt;&gt;0,K66&lt;=5),VLOOKUP(L66,баллы!A$1:F$65,K66+1),0)</f>
        <v>0</v>
      </c>
      <c r="V66" s="15"/>
      <c r="W66" s="15"/>
      <c r="X66" s="15">
        <f t="shared" si="4"/>
        <v>0</v>
      </c>
      <c r="Y66" s="25">
        <f>IF(AND(N66&lt;&gt;0,M66&lt;=5),VLOOKUP(N66,баллы!A$1:F$65,M66+1),0)</f>
        <v>0</v>
      </c>
      <c r="Z66" s="25">
        <f>IF(AND(P66&lt;&gt;0,O66&lt;=5),VLOOKUP(P66,баллы!A$1:F$65,O66+1),0)</f>
        <v>0</v>
      </c>
      <c r="AA66" s="25">
        <f>IF(AND(R66&lt;&gt;0,Q66&lt;=5),VLOOKUP(R66,баллы!A$1:F$65,Q66+1),0)</f>
        <v>0</v>
      </c>
      <c r="AB66" s="16">
        <f t="shared" si="5"/>
        <v>0</v>
      </c>
      <c r="AC66" s="47"/>
      <c r="AD66" s="56"/>
    </row>
    <row r="67" spans="1:30" s="50" customFormat="1" x14ac:dyDescent="0.2">
      <c r="A67" s="47"/>
      <c r="B67" s="50" t="s">
        <v>199</v>
      </c>
      <c r="C67" s="50" t="s">
        <v>25</v>
      </c>
      <c r="D67" s="47">
        <v>1990</v>
      </c>
      <c r="E67" s="51"/>
      <c r="F67" s="47">
        <f t="shared" si="3"/>
        <v>0</v>
      </c>
      <c r="G67" s="47"/>
      <c r="H67" s="60"/>
      <c r="I67" s="47"/>
      <c r="J67" s="60"/>
      <c r="K67" s="47"/>
      <c r="L67" s="60"/>
      <c r="M67" s="47"/>
      <c r="N67" s="60"/>
      <c r="O67" s="47"/>
      <c r="P67" s="52"/>
      <c r="Q67" s="47"/>
      <c r="R67" s="60"/>
      <c r="S67" s="25">
        <f>IF(AND(H67&lt;&gt;0,G67&lt;=5),VLOOKUP(H67,баллы!A$1:F$65,G67+1),0)</f>
        <v>0</v>
      </c>
      <c r="T67" s="25">
        <f>IF(AND(J67&lt;&gt;0,I67&lt;=5),VLOOKUP(J67,баллы!A$1:F$65,I67+1),0)</f>
        <v>0</v>
      </c>
      <c r="U67" s="25">
        <f>IF(AND(L67&lt;&gt;0,K67&lt;=5),VLOOKUP(L67,баллы!A$1:F$65,K67+1),0)</f>
        <v>0</v>
      </c>
      <c r="V67" s="15"/>
      <c r="W67" s="15"/>
      <c r="X67" s="15">
        <f t="shared" si="4"/>
        <v>0</v>
      </c>
      <c r="Y67" s="25">
        <f>IF(AND(N67&lt;&gt;0,M67&lt;=5),VLOOKUP(N67,баллы!A$1:F$65,M67+1),0)</f>
        <v>0</v>
      </c>
      <c r="Z67" s="25">
        <f>IF(AND(P67&lt;&gt;0,O67&lt;=5),VLOOKUP(P67,баллы!A$1:F$65,O67+1),0)</f>
        <v>0</v>
      </c>
      <c r="AA67" s="25">
        <f>IF(AND(R67&lt;&gt;0,Q67&lt;=5),VLOOKUP(R67,баллы!A$1:F$65,Q67+1),0)</f>
        <v>0</v>
      </c>
      <c r="AB67" s="16">
        <f t="shared" si="5"/>
        <v>0</v>
      </c>
      <c r="AC67" s="47"/>
      <c r="AD67" s="56"/>
    </row>
    <row r="68" spans="1:30" s="50" customFormat="1" ht="12.75" customHeight="1" x14ac:dyDescent="0.2">
      <c r="A68" s="47"/>
      <c r="B68" s="50" t="s">
        <v>104</v>
      </c>
      <c r="C68" s="50" t="s">
        <v>25</v>
      </c>
      <c r="D68" s="47">
        <v>1978</v>
      </c>
      <c r="E68" s="51"/>
      <c r="F68" s="47">
        <f t="shared" ref="F68:F99" si="6">COUNTA(H68,J68,L68,N68,P68,R68)</f>
        <v>0</v>
      </c>
      <c r="G68" s="47"/>
      <c r="H68" s="62"/>
      <c r="I68" s="47"/>
      <c r="J68" s="52"/>
      <c r="K68" s="47"/>
      <c r="L68" s="52"/>
      <c r="M68" s="47"/>
      <c r="N68" s="52"/>
      <c r="O68" s="47"/>
      <c r="P68" s="52"/>
      <c r="Q68" s="47"/>
      <c r="R68" s="52"/>
      <c r="S68" s="25">
        <f>IF(AND(H68&lt;&gt;0,G68&lt;=5),VLOOKUP(H68,баллы!A$1:F$65,G68+1),0)</f>
        <v>0</v>
      </c>
      <c r="T68" s="25">
        <f>IF(AND(J68&lt;&gt;0,I68&lt;=5),VLOOKUP(J68,баллы!A$1:F$65,I68+1),0)</f>
        <v>0</v>
      </c>
      <c r="U68" s="25">
        <f>IF(AND(L68&lt;&gt;0,K68&lt;=5),VLOOKUP(L68,баллы!A$1:F$65,K68+1),0)</f>
        <v>0</v>
      </c>
      <c r="V68" s="15"/>
      <c r="W68" s="15"/>
      <c r="X68" s="15">
        <f t="shared" ref="X68:X99" si="7">ABS(W68-V68)*5</f>
        <v>0</v>
      </c>
      <c r="Y68" s="25">
        <f>IF(AND(N68&lt;&gt;0,M68&lt;=5),VLOOKUP(N68,баллы!A$1:F$65,M68+1),0)</f>
        <v>0</v>
      </c>
      <c r="Z68" s="25">
        <f>IF(AND(P68&lt;&gt;0,O68&lt;=5),VLOOKUP(P68,баллы!A$1:F$65,O68+1),0)</f>
        <v>0</v>
      </c>
      <c r="AA68" s="25">
        <f>IF(AND(R68&lt;&gt;0,Q68&lt;=5),VLOOKUP(R68,баллы!A$1:F$65,Q68+1),0)</f>
        <v>0</v>
      </c>
      <c r="AB68" s="16">
        <f t="shared" ref="AB68:AB99" si="8">S68+T68+U68+X68+Y68+Z68+AA68</f>
        <v>0</v>
      </c>
      <c r="AC68" s="47"/>
      <c r="AD68" s="56"/>
    </row>
    <row r="69" spans="1:30" s="50" customFormat="1" x14ac:dyDescent="0.2">
      <c r="A69" s="47"/>
      <c r="B69" s="50" t="s">
        <v>222</v>
      </c>
      <c r="C69" s="50" t="s">
        <v>211</v>
      </c>
      <c r="D69" s="47">
        <v>2003</v>
      </c>
      <c r="E69" s="57"/>
      <c r="F69" s="47">
        <f t="shared" si="6"/>
        <v>0</v>
      </c>
      <c r="G69" s="47"/>
      <c r="H69" s="60"/>
      <c r="I69" s="47"/>
      <c r="J69" s="60"/>
      <c r="K69" s="47"/>
      <c r="L69" s="60"/>
      <c r="M69" s="47"/>
      <c r="N69" s="52"/>
      <c r="O69" s="47"/>
      <c r="P69" s="52"/>
      <c r="Q69" s="47"/>
      <c r="R69" s="60"/>
      <c r="S69" s="25">
        <f>IF(AND(H69&lt;&gt;0,G69&lt;=5),VLOOKUP(H69,баллы!A$1:F$65,G69+1),0)</f>
        <v>0</v>
      </c>
      <c r="T69" s="25">
        <f>IF(AND(J69&lt;&gt;0,I69&lt;=5),VLOOKUP(J69,баллы!A$1:F$65,I69+1),0)</f>
        <v>0</v>
      </c>
      <c r="U69" s="25">
        <f>IF(AND(L69&lt;&gt;0,K69&lt;=5),VLOOKUP(L69,баллы!A$1:F$65,K69+1),0)</f>
        <v>0</v>
      </c>
      <c r="V69" s="15"/>
      <c r="W69" s="15"/>
      <c r="X69" s="15">
        <f t="shared" si="7"/>
        <v>0</v>
      </c>
      <c r="Y69" s="25">
        <f>IF(AND(N69&lt;&gt;0,M69&lt;=5),VLOOKUP(N69,баллы!A$1:F$65,M69+1),0)</f>
        <v>0</v>
      </c>
      <c r="Z69" s="25">
        <f>IF(AND(P69&lt;&gt;0,O69&lt;=5),VLOOKUP(P69,баллы!A$1:F$65,O69+1),0)</f>
        <v>0</v>
      </c>
      <c r="AA69" s="25">
        <f>IF(AND(R69&lt;&gt;0,Q69&lt;=5),VLOOKUP(R69,баллы!A$1:F$65,Q69+1),0)</f>
        <v>0</v>
      </c>
      <c r="AB69" s="16">
        <f t="shared" si="8"/>
        <v>0</v>
      </c>
    </row>
    <row r="70" spans="1:30" s="50" customFormat="1" x14ac:dyDescent="0.2">
      <c r="A70" s="47"/>
      <c r="B70" s="50" t="s">
        <v>81</v>
      </c>
      <c r="C70" s="50" t="s">
        <v>25</v>
      </c>
      <c r="D70" s="47">
        <v>1997</v>
      </c>
      <c r="E70" s="51"/>
      <c r="F70" s="47">
        <f t="shared" si="6"/>
        <v>0</v>
      </c>
      <c r="G70" s="47"/>
      <c r="H70" s="62"/>
      <c r="I70" s="47"/>
      <c r="J70" s="52"/>
      <c r="K70" s="47"/>
      <c r="L70" s="52"/>
      <c r="M70" s="47"/>
      <c r="N70" s="52"/>
      <c r="O70" s="47"/>
      <c r="P70" s="52"/>
      <c r="Q70" s="47"/>
      <c r="R70" s="52"/>
      <c r="S70" s="25">
        <f>IF(AND(H70&lt;&gt;0,G70&lt;=5),VLOOKUP(H70,баллы!A$1:F$65,G70+1),0)</f>
        <v>0</v>
      </c>
      <c r="T70" s="25">
        <f>IF(AND(J70&lt;&gt;0,I70&lt;=5),VLOOKUP(J70,баллы!A$1:F$65,I70+1),0)</f>
        <v>0</v>
      </c>
      <c r="U70" s="25">
        <f>IF(AND(L70&lt;&gt;0,K70&lt;=5),VLOOKUP(L70,баллы!A$1:F$65,K70+1),0)</f>
        <v>0</v>
      </c>
      <c r="V70" s="15"/>
      <c r="W70" s="15"/>
      <c r="X70" s="15">
        <f t="shared" si="7"/>
        <v>0</v>
      </c>
      <c r="Y70" s="25">
        <f>IF(AND(N70&lt;&gt;0,M70&lt;=5),VLOOKUP(N70,баллы!A$1:F$65,M70+1),0)</f>
        <v>0</v>
      </c>
      <c r="Z70" s="25">
        <f>IF(AND(P70&lt;&gt;0,O70&lt;=5),VLOOKUP(P70,баллы!A$1:F$65,O70+1),0)</f>
        <v>0</v>
      </c>
      <c r="AA70" s="25">
        <f>IF(AND(R70&lt;&gt;0,Q70&lt;=5),VLOOKUP(R70,баллы!A$1:F$65,Q70+1),0)</f>
        <v>0</v>
      </c>
      <c r="AB70" s="16">
        <f t="shared" si="8"/>
        <v>0</v>
      </c>
      <c r="AC70" s="47"/>
      <c r="AD70" s="56"/>
    </row>
    <row r="71" spans="1:30" s="50" customFormat="1" x14ac:dyDescent="0.2">
      <c r="A71" s="47"/>
      <c r="B71" s="50" t="s">
        <v>200</v>
      </c>
      <c r="C71" s="50" t="s">
        <v>25</v>
      </c>
      <c r="D71" s="47">
        <v>1987</v>
      </c>
      <c r="E71" s="51"/>
      <c r="F71" s="47">
        <f t="shared" si="6"/>
        <v>0</v>
      </c>
      <c r="G71" s="47"/>
      <c r="H71" s="60"/>
      <c r="I71" s="47"/>
      <c r="J71" s="60"/>
      <c r="K71" s="47"/>
      <c r="L71" s="60"/>
      <c r="M71" s="47"/>
      <c r="N71" s="52"/>
      <c r="O71" s="47"/>
      <c r="P71" s="52"/>
      <c r="Q71" s="47"/>
      <c r="R71" s="60"/>
      <c r="S71" s="25">
        <f>IF(AND(H71&lt;&gt;0,G71&lt;=5),VLOOKUP(H71,баллы!A$1:F$65,G71+1),0)</f>
        <v>0</v>
      </c>
      <c r="T71" s="25">
        <f>IF(AND(J71&lt;&gt;0,I71&lt;=5),VLOOKUP(J71,баллы!A$1:F$65,I71+1),0)</f>
        <v>0</v>
      </c>
      <c r="U71" s="25">
        <f>IF(AND(L71&lt;&gt;0,K71&lt;=5),VLOOKUP(L71,баллы!A$1:F$65,K71+1),0)</f>
        <v>0</v>
      </c>
      <c r="V71" s="15"/>
      <c r="W71" s="15"/>
      <c r="X71" s="15">
        <f t="shared" si="7"/>
        <v>0</v>
      </c>
      <c r="Y71" s="25">
        <f>IF(AND(N71&lt;&gt;0,M71&lt;=5),VLOOKUP(N71,баллы!A$1:F$65,M71+1),0)</f>
        <v>0</v>
      </c>
      <c r="Z71" s="25">
        <f>IF(AND(P71&lt;&gt;0,O71&lt;=5),VLOOKUP(P71,баллы!A$1:F$65,O71+1),0)</f>
        <v>0</v>
      </c>
      <c r="AA71" s="25">
        <f>IF(AND(R71&lt;&gt;0,Q71&lt;=5),VLOOKUP(R71,баллы!A$1:F$65,Q71+1),0)</f>
        <v>0</v>
      </c>
      <c r="AB71" s="16">
        <f t="shared" si="8"/>
        <v>0</v>
      </c>
      <c r="AC71" s="47"/>
      <c r="AD71" s="56"/>
    </row>
    <row r="72" spans="1:30" s="50" customFormat="1" x14ac:dyDescent="0.2">
      <c r="A72" s="47"/>
      <c r="B72" s="50" t="s">
        <v>165</v>
      </c>
      <c r="C72" s="50" t="s">
        <v>27</v>
      </c>
      <c r="D72" s="47">
        <v>1988</v>
      </c>
      <c r="E72" s="51"/>
      <c r="F72" s="47">
        <f t="shared" si="6"/>
        <v>0</v>
      </c>
      <c r="G72" s="47"/>
      <c r="H72" s="62"/>
      <c r="I72" s="47"/>
      <c r="J72" s="52"/>
      <c r="K72" s="47"/>
      <c r="L72" s="52"/>
      <c r="M72" s="47"/>
      <c r="N72" s="52"/>
      <c r="O72" s="47"/>
      <c r="P72" s="52"/>
      <c r="Q72" s="47"/>
      <c r="R72" s="52"/>
      <c r="S72" s="25">
        <f>IF(AND(H72&lt;&gt;0,G72&lt;=5),VLOOKUP(H72,баллы!A$1:F$65,G72+1),0)</f>
        <v>0</v>
      </c>
      <c r="T72" s="25">
        <f>IF(AND(J72&lt;&gt;0,I72&lt;=5),VLOOKUP(J72,баллы!A$1:F$65,I72+1),0)</f>
        <v>0</v>
      </c>
      <c r="U72" s="25">
        <f>IF(AND(L72&lt;&gt;0,K72&lt;=5),VLOOKUP(L72,баллы!A$1:F$65,K72+1),0)</f>
        <v>0</v>
      </c>
      <c r="V72" s="15"/>
      <c r="W72" s="15"/>
      <c r="X72" s="15">
        <f t="shared" si="7"/>
        <v>0</v>
      </c>
      <c r="Y72" s="25">
        <f>IF(AND(N72&lt;&gt;0,M72&lt;=5),VLOOKUP(N72,баллы!A$1:F$65,M72+1),0)</f>
        <v>0</v>
      </c>
      <c r="Z72" s="25">
        <f>IF(AND(P72&lt;&gt;0,O72&lt;=5),VLOOKUP(P72,баллы!A$1:F$65,O72+1),0)</f>
        <v>0</v>
      </c>
      <c r="AA72" s="25">
        <f>IF(AND(R72&lt;&gt;0,Q72&lt;=5),VLOOKUP(R72,баллы!A$1:F$65,Q72+1),0)</f>
        <v>0</v>
      </c>
      <c r="AB72" s="16">
        <f t="shared" si="8"/>
        <v>0</v>
      </c>
      <c r="AC72" s="47"/>
      <c r="AD72" s="56"/>
    </row>
    <row r="73" spans="1:30" s="50" customFormat="1" x14ac:dyDescent="0.2">
      <c r="A73" s="47"/>
      <c r="B73" s="49" t="s">
        <v>70</v>
      </c>
      <c r="C73" s="49" t="s">
        <v>27</v>
      </c>
      <c r="D73" s="64"/>
      <c r="E73" s="51"/>
      <c r="F73" s="47">
        <f t="shared" si="6"/>
        <v>0</v>
      </c>
      <c r="G73" s="47"/>
      <c r="H73" s="60"/>
      <c r="I73" s="47"/>
      <c r="J73" s="60"/>
      <c r="K73" s="47"/>
      <c r="L73" s="60"/>
      <c r="M73" s="47"/>
      <c r="N73" s="52"/>
      <c r="O73" s="47"/>
      <c r="P73" s="52"/>
      <c r="Q73" s="47"/>
      <c r="R73" s="60"/>
      <c r="S73" s="25">
        <f>IF(AND(H73&lt;&gt;0,G73&lt;=5),VLOOKUP(H73,баллы!A$1:F$65,G73+1),0)</f>
        <v>0</v>
      </c>
      <c r="T73" s="25">
        <f>IF(AND(J73&lt;&gt;0,I73&lt;=5),VLOOKUP(J73,баллы!A$1:F$65,I73+1),0)</f>
        <v>0</v>
      </c>
      <c r="U73" s="25">
        <f>IF(AND(L73&lt;&gt;0,K73&lt;=5),VLOOKUP(L73,баллы!A$1:F$65,K73+1),0)</f>
        <v>0</v>
      </c>
      <c r="V73" s="15"/>
      <c r="W73" s="15"/>
      <c r="X73" s="15">
        <f t="shared" si="7"/>
        <v>0</v>
      </c>
      <c r="Y73" s="25">
        <f>IF(AND(N73&lt;&gt;0,M73&lt;=5),VLOOKUP(N73,баллы!A$1:F$65,M73+1),0)</f>
        <v>0</v>
      </c>
      <c r="Z73" s="25">
        <f>IF(AND(P73&lt;&gt;0,O73&lt;=5),VLOOKUP(P73,баллы!A$1:F$65,O73+1),0)</f>
        <v>0</v>
      </c>
      <c r="AA73" s="25">
        <f>IF(AND(R73&lt;&gt;0,Q73&lt;=5),VLOOKUP(R73,баллы!A$1:F$65,Q73+1),0)</f>
        <v>0</v>
      </c>
      <c r="AB73" s="16">
        <f t="shared" si="8"/>
        <v>0</v>
      </c>
      <c r="AC73" s="47"/>
      <c r="AD73" s="56"/>
    </row>
    <row r="74" spans="1:30" s="50" customFormat="1" x14ac:dyDescent="0.2">
      <c r="A74" s="47"/>
      <c r="B74" s="50" t="s">
        <v>257</v>
      </c>
      <c r="C74" s="50" t="s">
        <v>25</v>
      </c>
      <c r="D74" s="47">
        <v>1980</v>
      </c>
      <c r="E74" s="57"/>
      <c r="F74" s="47">
        <f t="shared" si="6"/>
        <v>0</v>
      </c>
      <c r="G74" s="47"/>
      <c r="H74" s="52"/>
      <c r="I74" s="47"/>
      <c r="J74" s="52"/>
      <c r="K74" s="47"/>
      <c r="L74" s="52"/>
      <c r="M74" s="47"/>
      <c r="N74" s="52"/>
      <c r="O74" s="47"/>
      <c r="P74" s="52"/>
      <c r="Q74" s="47"/>
      <c r="R74" s="52"/>
      <c r="S74" s="25">
        <f>IF(AND(H74&lt;&gt;0,G74&lt;=5),VLOOKUP(H74,баллы!A$1:F$65,G74+1),0)</f>
        <v>0</v>
      </c>
      <c r="T74" s="25">
        <f>IF(AND(J74&lt;&gt;0,I74&lt;=5),VLOOKUP(J74,баллы!A$1:F$65,I74+1),0)</f>
        <v>0</v>
      </c>
      <c r="U74" s="25">
        <f>IF(AND(L74&lt;&gt;0,K74&lt;=5),VLOOKUP(L74,баллы!A$1:F$65,K74+1),0)</f>
        <v>0</v>
      </c>
      <c r="V74" s="15"/>
      <c r="W74" s="15"/>
      <c r="X74" s="15">
        <f t="shared" si="7"/>
        <v>0</v>
      </c>
      <c r="Y74" s="25">
        <f>IF(AND(N74&lt;&gt;0,M74&lt;=5),VLOOKUP(N74,баллы!A$1:F$65,M74+1),0)</f>
        <v>0</v>
      </c>
      <c r="Z74" s="25">
        <f>IF(AND(P74&lt;&gt;0,O74&lt;=5),VLOOKUP(P74,баллы!A$1:F$65,O74+1),0)</f>
        <v>0</v>
      </c>
      <c r="AA74" s="25">
        <f>IF(AND(R74&lt;&gt;0,Q74&lt;=5),VLOOKUP(R74,баллы!A$1:F$65,Q74+1),0)</f>
        <v>0</v>
      </c>
      <c r="AB74" s="16">
        <f t="shared" si="8"/>
        <v>0</v>
      </c>
    </row>
    <row r="75" spans="1:30" s="50" customFormat="1" x14ac:dyDescent="0.2">
      <c r="A75" s="47"/>
      <c r="B75" s="50" t="s">
        <v>163</v>
      </c>
      <c r="C75" s="50" t="s">
        <v>25</v>
      </c>
      <c r="D75" s="47">
        <v>1982</v>
      </c>
      <c r="E75" s="51"/>
      <c r="F75" s="47">
        <f t="shared" si="6"/>
        <v>0</v>
      </c>
      <c r="G75" s="47"/>
      <c r="H75" s="62"/>
      <c r="I75" s="47"/>
      <c r="J75" s="52"/>
      <c r="K75" s="47"/>
      <c r="L75" s="52"/>
      <c r="M75" s="47"/>
      <c r="N75" s="52"/>
      <c r="O75" s="47"/>
      <c r="P75" s="52"/>
      <c r="Q75" s="47"/>
      <c r="R75" s="52"/>
      <c r="S75" s="25">
        <f>IF(AND(H75&lt;&gt;0,G75&lt;=5),VLOOKUP(H75,баллы!A$1:F$65,G75+1),0)</f>
        <v>0</v>
      </c>
      <c r="T75" s="25">
        <f>IF(AND(J75&lt;&gt;0,I75&lt;=5),VLOOKUP(J75,баллы!A$1:F$65,I75+1),0)</f>
        <v>0</v>
      </c>
      <c r="U75" s="25">
        <f>IF(AND(L75&lt;&gt;0,K75&lt;=5),VLOOKUP(L75,баллы!A$1:F$65,K75+1),0)</f>
        <v>0</v>
      </c>
      <c r="V75" s="15"/>
      <c r="W75" s="15"/>
      <c r="X75" s="15">
        <f t="shared" si="7"/>
        <v>0</v>
      </c>
      <c r="Y75" s="25">
        <f>IF(AND(N75&lt;&gt;0,M75&lt;=5),VLOOKUP(N75,баллы!A$1:F$65,M75+1),0)</f>
        <v>0</v>
      </c>
      <c r="Z75" s="25">
        <f>IF(AND(P75&lt;&gt;0,O75&lt;=5),VLOOKUP(P75,баллы!A$1:F$65,O75+1),0)</f>
        <v>0</v>
      </c>
      <c r="AA75" s="25">
        <f>IF(AND(R75&lt;&gt;0,Q75&lt;=5),VLOOKUP(R75,баллы!A$1:F$65,Q75+1),0)</f>
        <v>0</v>
      </c>
      <c r="AB75" s="16">
        <f t="shared" si="8"/>
        <v>0</v>
      </c>
      <c r="AC75" s="47"/>
      <c r="AD75" s="56"/>
    </row>
    <row r="76" spans="1:30" s="50" customFormat="1" x14ac:dyDescent="0.2">
      <c r="A76" s="47"/>
      <c r="B76" s="50" t="s">
        <v>115</v>
      </c>
      <c r="C76" s="50" t="s">
        <v>26</v>
      </c>
      <c r="D76" s="47">
        <v>1982</v>
      </c>
      <c r="E76" s="51"/>
      <c r="F76" s="47">
        <f t="shared" si="6"/>
        <v>0</v>
      </c>
      <c r="G76" s="47"/>
      <c r="H76" s="62"/>
      <c r="I76" s="47"/>
      <c r="J76" s="52"/>
      <c r="K76" s="47"/>
      <c r="L76" s="52"/>
      <c r="M76" s="47"/>
      <c r="N76" s="52"/>
      <c r="O76" s="47"/>
      <c r="P76" s="52"/>
      <c r="Q76" s="47"/>
      <c r="R76" s="52"/>
      <c r="S76" s="25">
        <f>IF(AND(H76&lt;&gt;0,G76&lt;=5),VLOOKUP(H76,баллы!A$1:F$65,G76+1),0)</f>
        <v>0</v>
      </c>
      <c r="T76" s="25">
        <f>IF(AND(J76&lt;&gt;0,I76&lt;=5),VLOOKUP(J76,баллы!A$1:F$65,I76+1),0)</f>
        <v>0</v>
      </c>
      <c r="U76" s="25">
        <f>IF(AND(L76&lt;&gt;0,K76&lt;=5),VLOOKUP(L76,баллы!A$1:F$65,K76+1),0)</f>
        <v>0</v>
      </c>
      <c r="V76" s="15"/>
      <c r="W76" s="15"/>
      <c r="X76" s="15">
        <f t="shared" si="7"/>
        <v>0</v>
      </c>
      <c r="Y76" s="25">
        <f>IF(AND(N76&lt;&gt;0,M76&lt;=5),VLOOKUP(N76,баллы!A$1:F$65,M76+1),0)</f>
        <v>0</v>
      </c>
      <c r="Z76" s="25">
        <f>IF(AND(P76&lt;&gt;0,O76&lt;=5),VLOOKUP(P76,баллы!A$1:F$65,O76+1),0)</f>
        <v>0</v>
      </c>
      <c r="AA76" s="25">
        <f>IF(AND(R76&lt;&gt;0,Q76&lt;=5),VLOOKUP(R76,баллы!A$1:F$65,Q76+1),0)</f>
        <v>0</v>
      </c>
      <c r="AB76" s="16">
        <f t="shared" si="8"/>
        <v>0</v>
      </c>
      <c r="AC76" s="47"/>
      <c r="AD76" s="56"/>
    </row>
    <row r="77" spans="1:30" s="50" customFormat="1" x14ac:dyDescent="0.2">
      <c r="A77" s="47"/>
      <c r="B77" s="50" t="s">
        <v>120</v>
      </c>
      <c r="C77" s="50" t="s">
        <v>25</v>
      </c>
      <c r="D77" s="47">
        <v>1991</v>
      </c>
      <c r="E77" s="51"/>
      <c r="F77" s="47">
        <f t="shared" si="6"/>
        <v>0</v>
      </c>
      <c r="G77" s="47"/>
      <c r="H77" s="60"/>
      <c r="I77" s="47"/>
      <c r="J77" s="60"/>
      <c r="K77" s="47"/>
      <c r="L77" s="60"/>
      <c r="M77" s="47"/>
      <c r="N77" s="52"/>
      <c r="O77" s="47"/>
      <c r="P77" s="52"/>
      <c r="Q77" s="47"/>
      <c r="R77" s="60"/>
      <c r="S77" s="25">
        <f>IF(AND(H77&lt;&gt;0,G77&lt;=5),VLOOKUP(H77,баллы!A$1:F$65,G77+1),0)</f>
        <v>0</v>
      </c>
      <c r="T77" s="25">
        <f>IF(AND(J77&lt;&gt;0,I77&lt;=5),VLOOKUP(J77,баллы!A$1:F$65,I77+1),0)</f>
        <v>0</v>
      </c>
      <c r="U77" s="25">
        <f>IF(AND(L77&lt;&gt;0,K77&lt;=5),VLOOKUP(L77,баллы!A$1:F$65,K77+1),0)</f>
        <v>0</v>
      </c>
      <c r="V77" s="15"/>
      <c r="W77" s="15"/>
      <c r="X77" s="15">
        <f t="shared" si="7"/>
        <v>0</v>
      </c>
      <c r="Y77" s="25">
        <f>IF(AND(N77&lt;&gt;0,M77&lt;=5),VLOOKUP(N77,баллы!A$1:F$65,M77+1),0)</f>
        <v>0</v>
      </c>
      <c r="Z77" s="25">
        <f>IF(AND(P77&lt;&gt;0,O77&lt;=5),VLOOKUP(P77,баллы!A$1:F$65,O77+1),0)</f>
        <v>0</v>
      </c>
      <c r="AA77" s="25">
        <f>IF(AND(R77&lt;&gt;0,Q77&lt;=5),VLOOKUP(R77,баллы!A$1:F$65,Q77+1),0)</f>
        <v>0</v>
      </c>
      <c r="AB77" s="16">
        <f t="shared" si="8"/>
        <v>0</v>
      </c>
      <c r="AC77" s="47"/>
      <c r="AD77" s="56"/>
    </row>
    <row r="78" spans="1:30" s="50" customFormat="1" x14ac:dyDescent="0.2">
      <c r="A78" s="47"/>
      <c r="B78" s="50" t="s">
        <v>255</v>
      </c>
      <c r="C78" s="50" t="s">
        <v>25</v>
      </c>
      <c r="D78" s="47">
        <v>2004</v>
      </c>
      <c r="E78" s="57"/>
      <c r="F78" s="47">
        <f t="shared" si="6"/>
        <v>0</v>
      </c>
      <c r="G78" s="47"/>
      <c r="H78" s="60"/>
      <c r="I78" s="47"/>
      <c r="J78" s="60"/>
      <c r="K78" s="47"/>
      <c r="L78" s="60"/>
      <c r="M78" s="47"/>
      <c r="N78" s="60"/>
      <c r="O78" s="47"/>
      <c r="P78" s="52"/>
      <c r="Q78" s="47"/>
      <c r="R78" s="60"/>
      <c r="S78" s="25">
        <f>IF(AND(H78&lt;&gt;0,G78&lt;=5),VLOOKUP(H78,баллы!A$1:F$65,G78+1),0)</f>
        <v>0</v>
      </c>
      <c r="T78" s="25">
        <f>IF(AND(J78&lt;&gt;0,I78&lt;=5),VLOOKUP(J78,баллы!A$1:F$65,I78+1),0)</f>
        <v>0</v>
      </c>
      <c r="U78" s="25">
        <f>IF(AND(L78&lt;&gt;0,K78&lt;=5),VLOOKUP(L78,баллы!A$1:F$65,K78+1),0)</f>
        <v>0</v>
      </c>
      <c r="V78" s="15"/>
      <c r="W78" s="15"/>
      <c r="X78" s="15">
        <f t="shared" si="7"/>
        <v>0</v>
      </c>
      <c r="Y78" s="25">
        <f>IF(AND(N78&lt;&gt;0,M78&lt;=5),VLOOKUP(N78,баллы!A$1:F$65,M78+1),0)</f>
        <v>0</v>
      </c>
      <c r="Z78" s="25">
        <f>IF(AND(P78&lt;&gt;0,O78&lt;=5),VLOOKUP(P78,баллы!A$1:F$65,O78+1),0)</f>
        <v>0</v>
      </c>
      <c r="AA78" s="25">
        <f>IF(AND(R78&lt;&gt;0,Q78&lt;=5),VLOOKUP(R78,баллы!A$1:F$65,Q78+1),0)</f>
        <v>0</v>
      </c>
      <c r="AB78" s="16">
        <f t="shared" si="8"/>
        <v>0</v>
      </c>
    </row>
    <row r="79" spans="1:30" s="50" customFormat="1" x14ac:dyDescent="0.2">
      <c r="A79" s="47"/>
      <c r="B79" s="50" t="s">
        <v>137</v>
      </c>
      <c r="C79" s="50" t="s">
        <v>25</v>
      </c>
      <c r="D79" s="66">
        <v>1965</v>
      </c>
      <c r="E79" s="51"/>
      <c r="F79" s="47">
        <f t="shared" si="6"/>
        <v>0</v>
      </c>
      <c r="G79" s="47"/>
      <c r="H79" s="60"/>
      <c r="I79" s="47"/>
      <c r="J79" s="60"/>
      <c r="K79" s="47"/>
      <c r="L79" s="60"/>
      <c r="M79" s="47"/>
      <c r="N79" s="52"/>
      <c r="O79" s="47"/>
      <c r="P79" s="52"/>
      <c r="Q79" s="47"/>
      <c r="R79" s="60"/>
      <c r="S79" s="25">
        <f>IF(AND(H79&lt;&gt;0,G79&lt;=5),VLOOKUP(H79,баллы!A$1:F$65,G79+1),0)</f>
        <v>0</v>
      </c>
      <c r="T79" s="25">
        <f>IF(AND(J79&lt;&gt;0,I79&lt;=5),VLOOKUP(J79,баллы!A$1:F$65,I79+1),0)</f>
        <v>0</v>
      </c>
      <c r="U79" s="25">
        <f>IF(AND(L79&lt;&gt;0,K79&lt;=5),VLOOKUP(L79,баллы!A$1:F$65,K79+1),0)</f>
        <v>0</v>
      </c>
      <c r="V79" s="15"/>
      <c r="W79" s="15"/>
      <c r="X79" s="15">
        <f t="shared" si="7"/>
        <v>0</v>
      </c>
      <c r="Y79" s="25">
        <f>IF(AND(N79&lt;&gt;0,M79&lt;=5),VLOOKUP(N79,баллы!A$1:F$65,M79+1),0)</f>
        <v>0</v>
      </c>
      <c r="Z79" s="25">
        <f>IF(AND(P79&lt;&gt;0,O79&lt;=5),VLOOKUP(P79,баллы!A$1:F$65,O79+1),0)</f>
        <v>0</v>
      </c>
      <c r="AA79" s="25">
        <f>IF(AND(R79&lt;&gt;0,Q79&lt;=5),VLOOKUP(R79,баллы!A$1:F$65,Q79+1),0)</f>
        <v>0</v>
      </c>
      <c r="AB79" s="16">
        <f t="shared" si="8"/>
        <v>0</v>
      </c>
      <c r="AC79" s="47"/>
      <c r="AD79" s="56"/>
    </row>
    <row r="80" spans="1:30" s="50" customFormat="1" x14ac:dyDescent="0.2">
      <c r="A80" s="47"/>
      <c r="B80" s="67" t="s">
        <v>261</v>
      </c>
      <c r="C80" s="68" t="s">
        <v>262</v>
      </c>
      <c r="D80" s="47">
        <v>2001</v>
      </c>
      <c r="E80" s="57"/>
      <c r="F80" s="47">
        <f t="shared" si="6"/>
        <v>0</v>
      </c>
      <c r="G80" s="47"/>
      <c r="H80" s="62"/>
      <c r="I80" s="47"/>
      <c r="J80" s="52"/>
      <c r="K80" s="47"/>
      <c r="L80" s="52"/>
      <c r="M80" s="47"/>
      <c r="N80" s="52"/>
      <c r="O80" s="47"/>
      <c r="P80" s="52"/>
      <c r="Q80" s="47"/>
      <c r="R80" s="52"/>
      <c r="S80" s="25">
        <f>IF(AND(H80&lt;&gt;0,G80&lt;=5),VLOOKUP(H80,баллы!A$1:F$65,G80+1),0)</f>
        <v>0</v>
      </c>
      <c r="T80" s="25">
        <f>IF(AND(J80&lt;&gt;0,I80&lt;=5),VLOOKUP(J80,баллы!A$1:F$65,I80+1),0)</f>
        <v>0</v>
      </c>
      <c r="U80" s="25">
        <f>IF(AND(L80&lt;&gt;0,K80&lt;=5),VLOOKUP(L80,баллы!A$1:F$65,K80+1),0)</f>
        <v>0</v>
      </c>
      <c r="V80" s="15"/>
      <c r="W80" s="15"/>
      <c r="X80" s="15">
        <f t="shared" si="7"/>
        <v>0</v>
      </c>
      <c r="Y80" s="25">
        <f>IF(AND(N80&lt;&gt;0,M80&lt;=5),VLOOKUP(N80,баллы!A$1:F$65,M80+1),0)</f>
        <v>0</v>
      </c>
      <c r="Z80" s="25">
        <f>IF(AND(P80&lt;&gt;0,O80&lt;=5),VLOOKUP(P80,баллы!A$1:F$65,O80+1),0)</f>
        <v>0</v>
      </c>
      <c r="AA80" s="25">
        <f>IF(AND(R80&lt;&gt;0,Q80&lt;=5),VLOOKUP(R80,баллы!A$1:F$65,Q80+1),0)</f>
        <v>0</v>
      </c>
      <c r="AB80" s="16">
        <f t="shared" si="8"/>
        <v>0</v>
      </c>
      <c r="AC80" s="47"/>
      <c r="AD80" s="56"/>
    </row>
    <row r="81" spans="1:30" s="50" customFormat="1" x14ac:dyDescent="0.2">
      <c r="A81" s="47"/>
      <c r="B81" s="50" t="s">
        <v>212</v>
      </c>
      <c r="C81" s="50" t="s">
        <v>213</v>
      </c>
      <c r="D81" s="47">
        <v>2003</v>
      </c>
      <c r="E81" s="51"/>
      <c r="F81" s="47">
        <f t="shared" si="6"/>
        <v>0</v>
      </c>
      <c r="G81" s="47"/>
      <c r="H81" s="62"/>
      <c r="I81" s="47"/>
      <c r="J81" s="52"/>
      <c r="K81" s="47"/>
      <c r="L81" s="52"/>
      <c r="M81" s="47"/>
      <c r="N81" s="52"/>
      <c r="O81" s="47"/>
      <c r="P81" s="52"/>
      <c r="Q81" s="47"/>
      <c r="R81" s="52"/>
      <c r="S81" s="25">
        <f>IF(AND(H81&lt;&gt;0,G81&lt;=5),VLOOKUP(H81,баллы!A$1:F$65,G81+1),0)</f>
        <v>0</v>
      </c>
      <c r="T81" s="25">
        <f>IF(AND(J81&lt;&gt;0,I81&lt;=5),VLOOKUP(J81,баллы!A$1:F$65,I81+1),0)</f>
        <v>0</v>
      </c>
      <c r="U81" s="25">
        <f>IF(AND(L81&lt;&gt;0,K81&lt;=5),VLOOKUP(L81,баллы!A$1:F$65,K81+1),0)</f>
        <v>0</v>
      </c>
      <c r="V81" s="15"/>
      <c r="W81" s="15"/>
      <c r="X81" s="15">
        <f t="shared" si="7"/>
        <v>0</v>
      </c>
      <c r="Y81" s="25">
        <f>IF(AND(N81&lt;&gt;0,M81&lt;=5),VLOOKUP(N81,баллы!A$1:F$65,M81+1),0)</f>
        <v>0</v>
      </c>
      <c r="Z81" s="25">
        <f>IF(AND(P81&lt;&gt;0,O81&lt;=5),VLOOKUP(P81,баллы!A$1:F$65,O81+1),0)</f>
        <v>0</v>
      </c>
      <c r="AA81" s="25">
        <f>IF(AND(R81&lt;&gt;0,Q81&lt;=5),VLOOKUP(R81,баллы!A$1:F$65,Q81+1),0)</f>
        <v>0</v>
      </c>
      <c r="AB81" s="16">
        <f t="shared" si="8"/>
        <v>0</v>
      </c>
      <c r="AC81" s="47"/>
      <c r="AD81" s="56"/>
    </row>
    <row r="82" spans="1:30" x14ac:dyDescent="0.2">
      <c r="A82" s="47"/>
      <c r="B82" s="50" t="s">
        <v>121</v>
      </c>
      <c r="C82" s="50" t="s">
        <v>25</v>
      </c>
      <c r="D82" s="47">
        <v>1972</v>
      </c>
      <c r="E82" s="51"/>
      <c r="F82" s="47">
        <f t="shared" si="6"/>
        <v>0</v>
      </c>
      <c r="G82" s="47"/>
      <c r="H82" s="62"/>
      <c r="I82" s="47"/>
      <c r="J82" s="52"/>
      <c r="K82" s="47"/>
      <c r="L82" s="52"/>
      <c r="M82" s="47"/>
      <c r="N82" s="52"/>
      <c r="O82" s="47"/>
      <c r="P82" s="52"/>
      <c r="Q82" s="47"/>
      <c r="R82" s="52"/>
      <c r="S82" s="25">
        <f>IF(AND(H82&lt;&gt;0,G82&lt;=5),VLOOKUP(H82,баллы!A$1:F$65,G82+1),0)</f>
        <v>0</v>
      </c>
      <c r="T82" s="25">
        <f>IF(AND(J82&lt;&gt;0,I82&lt;=5),VLOOKUP(J82,баллы!A$1:F$65,I82+1),0)</f>
        <v>0</v>
      </c>
      <c r="U82" s="25">
        <f>IF(AND(L82&lt;&gt;0,K82&lt;=5),VLOOKUP(L82,баллы!A$1:F$65,K82+1),0)</f>
        <v>0</v>
      </c>
      <c r="X82" s="15">
        <f t="shared" si="7"/>
        <v>0</v>
      </c>
      <c r="Y82" s="25">
        <f>IF(AND(N82&lt;&gt;0,M82&lt;=5),VLOOKUP(N82,баллы!A$1:F$65,M82+1),0)</f>
        <v>0</v>
      </c>
      <c r="Z82" s="25">
        <f>IF(AND(P82&lt;&gt;0,O82&lt;=5),VLOOKUP(P82,баллы!A$1:F$65,O82+1),0)</f>
        <v>0</v>
      </c>
      <c r="AA82" s="25">
        <f>IF(AND(R82&lt;&gt;0,Q82&lt;=5),VLOOKUP(R82,баллы!A$1:F$65,Q82+1),0)</f>
        <v>0</v>
      </c>
      <c r="AB82" s="16">
        <f t="shared" si="8"/>
        <v>0</v>
      </c>
      <c r="AC82" s="47"/>
      <c r="AD82" s="56"/>
    </row>
    <row r="83" spans="1:30" s="50" customFormat="1" x14ac:dyDescent="0.2">
      <c r="A83" s="47"/>
      <c r="B83" s="50" t="s">
        <v>91</v>
      </c>
      <c r="C83" s="50" t="s">
        <v>95</v>
      </c>
      <c r="D83" s="47">
        <v>1998</v>
      </c>
      <c r="E83" s="51"/>
      <c r="F83" s="47">
        <f t="shared" si="6"/>
        <v>0</v>
      </c>
      <c r="G83" s="47"/>
      <c r="H83" s="62"/>
      <c r="I83" s="47"/>
      <c r="J83" s="52"/>
      <c r="K83" s="47"/>
      <c r="L83" s="52"/>
      <c r="M83" s="47"/>
      <c r="N83" s="52"/>
      <c r="O83" s="47"/>
      <c r="P83" s="52"/>
      <c r="Q83" s="47"/>
      <c r="R83" s="52"/>
      <c r="S83" s="25">
        <f>IF(AND(H83&lt;&gt;0,G83&lt;=5),VLOOKUP(H83,баллы!A$1:F$65,G83+1),0)</f>
        <v>0</v>
      </c>
      <c r="T83" s="25">
        <f>IF(AND(J83&lt;&gt;0,I83&lt;=5),VLOOKUP(J83,баллы!A$1:F$65,I83+1),0)</f>
        <v>0</v>
      </c>
      <c r="U83" s="25">
        <f>IF(AND(L83&lt;&gt;0,K83&lt;=5),VLOOKUP(L83,баллы!A$1:F$65,K83+1),0)</f>
        <v>0</v>
      </c>
      <c r="V83" s="15"/>
      <c r="W83" s="15"/>
      <c r="X83" s="15">
        <f t="shared" si="7"/>
        <v>0</v>
      </c>
      <c r="Y83" s="25">
        <f>IF(AND(N83&lt;&gt;0,M83&lt;=5),VLOOKUP(N83,баллы!A$1:F$65,M83+1),0)</f>
        <v>0</v>
      </c>
      <c r="Z83" s="25">
        <f>IF(AND(P83&lt;&gt;0,O83&lt;=5),VLOOKUP(P83,баллы!A$1:F$65,O83+1),0)</f>
        <v>0</v>
      </c>
      <c r="AA83" s="25">
        <f>IF(AND(R83&lt;&gt;0,Q83&lt;=5),VLOOKUP(R83,баллы!A$1:F$65,Q83+1),0)</f>
        <v>0</v>
      </c>
      <c r="AB83" s="16">
        <f t="shared" si="8"/>
        <v>0</v>
      </c>
      <c r="AC83" s="47"/>
      <c r="AD83" s="56"/>
    </row>
    <row r="84" spans="1:30" s="50" customFormat="1" x14ac:dyDescent="0.2">
      <c r="A84" s="47"/>
      <c r="B84" s="49" t="s">
        <v>138</v>
      </c>
      <c r="C84" s="68" t="s">
        <v>25</v>
      </c>
      <c r="D84" s="47">
        <v>1999</v>
      </c>
      <c r="E84" s="51"/>
      <c r="F84" s="47">
        <f t="shared" si="6"/>
        <v>0</v>
      </c>
      <c r="G84" s="47"/>
      <c r="H84" s="60"/>
      <c r="I84" s="47"/>
      <c r="J84" s="60"/>
      <c r="K84" s="47"/>
      <c r="L84" s="60"/>
      <c r="M84" s="47"/>
      <c r="N84" s="52"/>
      <c r="O84" s="47"/>
      <c r="P84" s="52"/>
      <c r="Q84" s="47"/>
      <c r="R84" s="60"/>
      <c r="S84" s="25">
        <f>IF(AND(H84&lt;&gt;0,G84&lt;=5),VLOOKUP(H84,баллы!A$1:F$65,G84+1),0)</f>
        <v>0</v>
      </c>
      <c r="T84" s="25">
        <f>IF(AND(J84&lt;&gt;0,I84&lt;=5),VLOOKUP(J84,баллы!A$1:F$65,I84+1),0)</f>
        <v>0</v>
      </c>
      <c r="U84" s="25">
        <f>IF(AND(L84&lt;&gt;0,K84&lt;=5),VLOOKUP(L84,баллы!A$1:F$65,K84+1),0)</f>
        <v>0</v>
      </c>
      <c r="V84" s="15"/>
      <c r="W84" s="15"/>
      <c r="X84" s="15">
        <f t="shared" si="7"/>
        <v>0</v>
      </c>
      <c r="Y84" s="25">
        <f>IF(AND(N84&lt;&gt;0,M84&lt;=5),VLOOKUP(N84,баллы!A$1:F$65,M84+1),0)</f>
        <v>0</v>
      </c>
      <c r="Z84" s="25">
        <f>IF(AND(P84&lt;&gt;0,O84&lt;=5),VLOOKUP(P84,баллы!A$1:F$65,O84+1),0)</f>
        <v>0</v>
      </c>
      <c r="AA84" s="25">
        <f>IF(AND(R84&lt;&gt;0,Q84&lt;=5),VLOOKUP(R84,баллы!A$1:F$65,Q84+1),0)</f>
        <v>0</v>
      </c>
      <c r="AB84" s="16">
        <f t="shared" si="8"/>
        <v>0</v>
      </c>
      <c r="AC84" s="47"/>
      <c r="AD84" s="56"/>
    </row>
    <row r="85" spans="1:30" s="50" customFormat="1" x14ac:dyDescent="0.2">
      <c r="A85" s="47"/>
      <c r="B85" s="50" t="s">
        <v>130</v>
      </c>
      <c r="C85" s="50" t="s">
        <v>27</v>
      </c>
      <c r="D85" s="47">
        <v>1992</v>
      </c>
      <c r="E85" s="51"/>
      <c r="F85" s="47">
        <f t="shared" si="6"/>
        <v>0</v>
      </c>
      <c r="G85" s="47"/>
      <c r="H85" s="62"/>
      <c r="I85" s="47"/>
      <c r="J85" s="52"/>
      <c r="K85" s="47"/>
      <c r="L85" s="52"/>
      <c r="M85" s="47"/>
      <c r="N85" s="52"/>
      <c r="O85" s="47"/>
      <c r="P85" s="52"/>
      <c r="Q85" s="47"/>
      <c r="R85" s="52"/>
      <c r="S85" s="25">
        <f>IF(AND(H85&lt;&gt;0,G85&lt;=5),VLOOKUP(H85,баллы!A$1:F$65,G85+1),0)</f>
        <v>0</v>
      </c>
      <c r="T85" s="25">
        <f>IF(AND(J85&lt;&gt;0,I85&lt;=5),VLOOKUP(J85,баллы!A$1:F$65,I85+1),0)</f>
        <v>0</v>
      </c>
      <c r="U85" s="25">
        <f>IF(AND(L85&lt;&gt;0,K85&lt;=5),VLOOKUP(L85,баллы!A$1:F$65,K85+1),0)</f>
        <v>0</v>
      </c>
      <c r="V85" s="15"/>
      <c r="W85" s="15"/>
      <c r="X85" s="15">
        <f t="shared" si="7"/>
        <v>0</v>
      </c>
      <c r="Y85" s="25">
        <f>IF(AND(N85&lt;&gt;0,M85&lt;=5),VLOOKUP(N85,баллы!A$1:F$65,M85+1),0)</f>
        <v>0</v>
      </c>
      <c r="Z85" s="25">
        <f>IF(AND(P85&lt;&gt;0,O85&lt;=5),VLOOKUP(P85,баллы!A$1:F$65,O85+1),0)</f>
        <v>0</v>
      </c>
      <c r="AA85" s="25">
        <f>IF(AND(R85&lt;&gt;0,Q85&lt;=5),VLOOKUP(R85,баллы!A$1:F$65,Q85+1),0)</f>
        <v>0</v>
      </c>
      <c r="AB85" s="16">
        <f t="shared" si="8"/>
        <v>0</v>
      </c>
      <c r="AC85" s="47"/>
      <c r="AD85" s="56"/>
    </row>
    <row r="86" spans="1:30" s="50" customFormat="1" x14ac:dyDescent="0.2">
      <c r="A86" s="47"/>
      <c r="B86" s="49" t="s">
        <v>47</v>
      </c>
      <c r="C86" s="49" t="s">
        <v>27</v>
      </c>
      <c r="D86" s="64"/>
      <c r="E86" s="51"/>
      <c r="F86" s="47">
        <f t="shared" si="6"/>
        <v>0</v>
      </c>
      <c r="G86" s="47"/>
      <c r="H86" s="62"/>
      <c r="I86" s="47"/>
      <c r="J86" s="60"/>
      <c r="K86" s="47"/>
      <c r="L86" s="60"/>
      <c r="M86" s="47"/>
      <c r="N86" s="52"/>
      <c r="O86" s="47"/>
      <c r="P86" s="52"/>
      <c r="Q86" s="47"/>
      <c r="R86" s="60"/>
      <c r="S86" s="25">
        <f>IF(AND(H86&lt;&gt;0,G86&lt;=5),VLOOKUP(H86,баллы!A$1:F$65,G86+1),0)</f>
        <v>0</v>
      </c>
      <c r="T86" s="25">
        <f>IF(AND(J86&lt;&gt;0,I86&lt;=5),VLOOKUP(J86,баллы!A$1:F$65,I86+1),0)</f>
        <v>0</v>
      </c>
      <c r="U86" s="25">
        <f>IF(AND(L86&lt;&gt;0,K86&lt;=5),VLOOKUP(L86,баллы!A$1:F$65,K86+1),0)</f>
        <v>0</v>
      </c>
      <c r="V86" s="15"/>
      <c r="W86" s="15"/>
      <c r="X86" s="15">
        <f t="shared" si="7"/>
        <v>0</v>
      </c>
      <c r="Y86" s="25">
        <f>IF(AND(N86&lt;&gt;0,M86&lt;=5),VLOOKUP(N86,баллы!A$1:F$65,M86+1),0)</f>
        <v>0</v>
      </c>
      <c r="Z86" s="25">
        <f>IF(AND(P86&lt;&gt;0,O86&lt;=5),VLOOKUP(P86,баллы!A$1:F$65,O86+1),0)</f>
        <v>0</v>
      </c>
      <c r="AA86" s="25">
        <f>IF(AND(R86&lt;&gt;0,Q86&lt;=5),VLOOKUP(R86,баллы!A$1:F$65,Q86+1),0)</f>
        <v>0</v>
      </c>
      <c r="AB86" s="16">
        <f t="shared" si="8"/>
        <v>0</v>
      </c>
      <c r="AC86" s="47"/>
      <c r="AD86" s="56"/>
    </row>
    <row r="87" spans="1:30" s="50" customFormat="1" ht="12.75" customHeight="1" x14ac:dyDescent="0.2">
      <c r="A87" s="47"/>
      <c r="B87" s="50" t="s">
        <v>136</v>
      </c>
      <c r="C87" s="50" t="s">
        <v>25</v>
      </c>
      <c r="D87" s="66">
        <v>1989</v>
      </c>
      <c r="E87" s="51"/>
      <c r="F87" s="47">
        <f t="shared" si="6"/>
        <v>0</v>
      </c>
      <c r="G87" s="47"/>
      <c r="H87" s="60"/>
      <c r="I87" s="47"/>
      <c r="J87" s="60"/>
      <c r="K87" s="47"/>
      <c r="L87" s="60"/>
      <c r="M87" s="47"/>
      <c r="N87" s="52"/>
      <c r="O87" s="47"/>
      <c r="P87" s="52"/>
      <c r="Q87" s="47"/>
      <c r="R87" s="60"/>
      <c r="S87" s="25">
        <f>IF(AND(H87&lt;&gt;0,G87&lt;=5),VLOOKUP(H87,баллы!A$1:F$65,G87+1),0)</f>
        <v>0</v>
      </c>
      <c r="T87" s="25">
        <f>IF(AND(J87&lt;&gt;0,I87&lt;=5),VLOOKUP(J87,баллы!A$1:F$65,I87+1),0)</f>
        <v>0</v>
      </c>
      <c r="U87" s="25">
        <f>IF(AND(L87&lt;&gt;0,K87&lt;=5),VLOOKUP(L87,баллы!A$1:F$65,K87+1),0)</f>
        <v>0</v>
      </c>
      <c r="V87" s="15"/>
      <c r="W87" s="15"/>
      <c r="X87" s="15">
        <f t="shared" si="7"/>
        <v>0</v>
      </c>
      <c r="Y87" s="25">
        <f>IF(AND(N87&lt;&gt;0,M87&lt;=5),VLOOKUP(N87,баллы!A$1:F$65,M87+1),0)</f>
        <v>0</v>
      </c>
      <c r="Z87" s="25">
        <f>IF(AND(P87&lt;&gt;0,O87&lt;=5),VLOOKUP(P87,баллы!A$1:F$65,O87+1),0)</f>
        <v>0</v>
      </c>
      <c r="AA87" s="25">
        <f>IF(AND(R87&lt;&gt;0,Q87&lt;=5),VLOOKUP(R87,баллы!A$1:F$65,Q87+1),0)</f>
        <v>0</v>
      </c>
      <c r="AB87" s="16">
        <f t="shared" si="8"/>
        <v>0</v>
      </c>
      <c r="AC87" s="47"/>
      <c r="AD87" s="56"/>
    </row>
    <row r="88" spans="1:30" s="50" customFormat="1" x14ac:dyDescent="0.2">
      <c r="A88" s="47"/>
      <c r="B88" s="50" t="s">
        <v>107</v>
      </c>
      <c r="C88" s="50" t="s">
        <v>29</v>
      </c>
      <c r="D88" s="47">
        <v>2000</v>
      </c>
      <c r="E88" s="51"/>
      <c r="F88" s="47">
        <f t="shared" si="6"/>
        <v>0</v>
      </c>
      <c r="G88" s="47"/>
      <c r="H88" s="62"/>
      <c r="I88" s="47"/>
      <c r="J88" s="52"/>
      <c r="K88" s="47"/>
      <c r="L88" s="52"/>
      <c r="M88" s="47"/>
      <c r="N88" s="52"/>
      <c r="O88" s="47"/>
      <c r="P88" s="52"/>
      <c r="Q88" s="47"/>
      <c r="R88" s="52"/>
      <c r="S88" s="25">
        <f>IF(AND(H88&lt;&gt;0,G88&lt;=5),VLOOKUP(H88,баллы!A$1:F$65,G88+1),0)</f>
        <v>0</v>
      </c>
      <c r="T88" s="25">
        <f>IF(AND(J88&lt;&gt;0,I88&lt;=5),VLOOKUP(J88,баллы!A$1:F$65,I88+1),0)</f>
        <v>0</v>
      </c>
      <c r="U88" s="25">
        <f>IF(AND(L88&lt;&gt;0,K88&lt;=5),VLOOKUP(L88,баллы!A$1:F$65,K88+1),0)</f>
        <v>0</v>
      </c>
      <c r="V88" s="15"/>
      <c r="W88" s="15"/>
      <c r="X88" s="15">
        <f t="shared" si="7"/>
        <v>0</v>
      </c>
      <c r="Y88" s="25">
        <f>IF(AND(N88&lt;&gt;0,M88&lt;=5),VLOOKUP(N88,баллы!A$1:F$65,M88+1),0)</f>
        <v>0</v>
      </c>
      <c r="Z88" s="25">
        <f>IF(AND(P88&lt;&gt;0,O88&lt;=5),VLOOKUP(P88,баллы!A$1:F$65,O88+1),0)</f>
        <v>0</v>
      </c>
      <c r="AA88" s="25">
        <f>IF(AND(R88&lt;&gt;0,Q88&lt;=5),VLOOKUP(R88,баллы!A$1:F$65,Q88+1),0)</f>
        <v>0</v>
      </c>
      <c r="AB88" s="16">
        <f t="shared" si="8"/>
        <v>0</v>
      </c>
      <c r="AC88" s="47"/>
      <c r="AD88" s="56"/>
    </row>
    <row r="89" spans="1:30" s="50" customFormat="1" x14ac:dyDescent="0.2">
      <c r="A89" s="47"/>
      <c r="B89" s="50" t="s">
        <v>164</v>
      </c>
      <c r="C89" s="50" t="s">
        <v>27</v>
      </c>
      <c r="D89" s="47">
        <v>1985</v>
      </c>
      <c r="E89" s="51"/>
      <c r="F89" s="47">
        <f t="shared" si="6"/>
        <v>0</v>
      </c>
      <c r="G89" s="47"/>
      <c r="H89" s="62"/>
      <c r="I89" s="47"/>
      <c r="J89" s="52"/>
      <c r="K89" s="47"/>
      <c r="L89" s="52"/>
      <c r="M89" s="47"/>
      <c r="N89" s="52"/>
      <c r="O89" s="47"/>
      <c r="P89" s="52"/>
      <c r="Q89" s="47"/>
      <c r="R89" s="52"/>
      <c r="S89" s="25">
        <f>IF(AND(H89&lt;&gt;0,G89&lt;=5),VLOOKUP(H89,баллы!A$1:F$65,G89+1),0)</f>
        <v>0</v>
      </c>
      <c r="T89" s="25">
        <f>IF(AND(J89&lt;&gt;0,I89&lt;=5),VLOOKUP(J89,баллы!A$1:F$65,I89+1),0)</f>
        <v>0</v>
      </c>
      <c r="U89" s="25">
        <f>IF(AND(L89&lt;&gt;0,K89&lt;=5),VLOOKUP(L89,баллы!A$1:F$65,K89+1),0)</f>
        <v>0</v>
      </c>
      <c r="V89" s="15"/>
      <c r="W89" s="15"/>
      <c r="X89" s="15">
        <f t="shared" si="7"/>
        <v>0</v>
      </c>
      <c r="Y89" s="25">
        <f>IF(AND(N89&lt;&gt;0,M89&lt;=5),VLOOKUP(N89,баллы!A$1:F$65,M89+1),0)</f>
        <v>0</v>
      </c>
      <c r="Z89" s="25">
        <f>IF(AND(P89&lt;&gt;0,O89&lt;=5),VLOOKUP(P89,баллы!A$1:F$65,O89+1),0)</f>
        <v>0</v>
      </c>
      <c r="AA89" s="25">
        <f>IF(AND(R89&lt;&gt;0,Q89&lt;=5),VLOOKUP(R89,баллы!A$1:F$65,Q89+1),0)</f>
        <v>0</v>
      </c>
      <c r="AB89" s="16">
        <f t="shared" si="8"/>
        <v>0</v>
      </c>
      <c r="AC89" s="47"/>
      <c r="AD89" s="56"/>
    </row>
    <row r="90" spans="1:30" s="50" customFormat="1" x14ac:dyDescent="0.2">
      <c r="A90" s="47"/>
      <c r="B90" s="50" t="s">
        <v>198</v>
      </c>
      <c r="C90" s="50" t="s">
        <v>25</v>
      </c>
      <c r="D90" s="47">
        <v>1981</v>
      </c>
      <c r="E90" s="51"/>
      <c r="F90" s="47">
        <f t="shared" si="6"/>
        <v>0</v>
      </c>
      <c r="G90" s="47"/>
      <c r="H90" s="60"/>
      <c r="I90" s="47"/>
      <c r="J90" s="60"/>
      <c r="K90" s="47"/>
      <c r="L90" s="60"/>
      <c r="M90" s="47"/>
      <c r="N90" s="52"/>
      <c r="O90" s="47"/>
      <c r="P90" s="52"/>
      <c r="Q90" s="47"/>
      <c r="R90" s="60"/>
      <c r="S90" s="25">
        <f>IF(AND(H90&lt;&gt;0,G90&lt;=5),VLOOKUP(H90,баллы!A$1:F$65,G90+1),0)</f>
        <v>0</v>
      </c>
      <c r="T90" s="25">
        <f>IF(AND(J90&lt;&gt;0,I90&lt;=5),VLOOKUP(J90,баллы!A$1:F$65,I90+1),0)</f>
        <v>0</v>
      </c>
      <c r="U90" s="25">
        <f>IF(AND(L90&lt;&gt;0,K90&lt;=5),VLOOKUP(L90,баллы!A$1:F$65,K90+1),0)</f>
        <v>0</v>
      </c>
      <c r="V90" s="15"/>
      <c r="W90" s="15"/>
      <c r="X90" s="15">
        <f t="shared" si="7"/>
        <v>0</v>
      </c>
      <c r="Y90" s="25">
        <f>IF(AND(N90&lt;&gt;0,M90&lt;=5),VLOOKUP(N90,баллы!A$1:F$65,M90+1),0)</f>
        <v>0</v>
      </c>
      <c r="Z90" s="25">
        <f>IF(AND(P90&lt;&gt;0,O90&lt;=5),VLOOKUP(P90,баллы!A$1:F$65,O90+1),0)</f>
        <v>0</v>
      </c>
      <c r="AA90" s="25">
        <f>IF(AND(R90&lt;&gt;0,Q90&lt;=5),VLOOKUP(R90,баллы!A$1:F$65,Q90+1),0)</f>
        <v>0</v>
      </c>
      <c r="AB90" s="16">
        <f t="shared" si="8"/>
        <v>0</v>
      </c>
      <c r="AC90" s="47"/>
      <c r="AD90" s="56"/>
    </row>
    <row r="91" spans="1:30" s="50" customFormat="1" ht="12.75" customHeight="1" x14ac:dyDescent="0.2">
      <c r="A91" s="47"/>
      <c r="B91" s="49" t="s">
        <v>45</v>
      </c>
      <c r="C91" s="49" t="s">
        <v>27</v>
      </c>
      <c r="D91" s="64"/>
      <c r="E91" s="51"/>
      <c r="F91" s="47">
        <f t="shared" si="6"/>
        <v>0</v>
      </c>
      <c r="G91" s="47"/>
      <c r="H91" s="62"/>
      <c r="I91" s="47"/>
      <c r="J91" s="60"/>
      <c r="K91" s="47"/>
      <c r="L91" s="60"/>
      <c r="M91" s="47"/>
      <c r="N91" s="52"/>
      <c r="O91" s="47"/>
      <c r="P91" s="52"/>
      <c r="Q91" s="47"/>
      <c r="R91" s="60"/>
      <c r="S91" s="25">
        <f>IF(AND(H91&lt;&gt;0,G91&lt;=5),VLOOKUP(H91,баллы!A$1:F$65,G91+1),0)</f>
        <v>0</v>
      </c>
      <c r="T91" s="25">
        <f>IF(AND(J91&lt;&gt;0,I91&lt;=5),VLOOKUP(J91,баллы!A$1:F$65,I91+1),0)</f>
        <v>0</v>
      </c>
      <c r="U91" s="25">
        <f>IF(AND(L91&lt;&gt;0,K91&lt;=5),VLOOKUP(L91,баллы!A$1:F$65,K91+1),0)</f>
        <v>0</v>
      </c>
      <c r="V91" s="15"/>
      <c r="W91" s="15"/>
      <c r="X91" s="15">
        <f t="shared" si="7"/>
        <v>0</v>
      </c>
      <c r="Y91" s="25">
        <f>IF(AND(N91&lt;&gt;0,M91&lt;=5),VLOOKUP(N91,баллы!A$1:F$65,M91+1),0)</f>
        <v>0</v>
      </c>
      <c r="Z91" s="25">
        <f>IF(AND(P91&lt;&gt;0,O91&lt;=5),VLOOKUP(P91,баллы!A$1:F$65,O91+1),0)</f>
        <v>0</v>
      </c>
      <c r="AA91" s="25">
        <f>IF(AND(R91&lt;&gt;0,Q91&lt;=5),VLOOKUP(R91,баллы!A$1:F$65,Q91+1),0)</f>
        <v>0</v>
      </c>
      <c r="AB91" s="16">
        <f t="shared" si="8"/>
        <v>0</v>
      </c>
      <c r="AC91" s="47"/>
      <c r="AD91" s="56"/>
    </row>
    <row r="92" spans="1:30" s="50" customFormat="1" x14ac:dyDescent="0.2">
      <c r="A92" s="47"/>
      <c r="B92" s="50" t="s">
        <v>258</v>
      </c>
      <c r="C92" s="50" t="s">
        <v>25</v>
      </c>
      <c r="D92" s="47">
        <v>1973</v>
      </c>
      <c r="E92" s="57"/>
      <c r="F92" s="47">
        <f t="shared" si="6"/>
        <v>0</v>
      </c>
      <c r="G92" s="47"/>
      <c r="H92" s="52"/>
      <c r="I92" s="47"/>
      <c r="J92" s="52"/>
      <c r="K92" s="47"/>
      <c r="L92" s="52"/>
      <c r="M92" s="47"/>
      <c r="N92" s="52"/>
      <c r="O92" s="47"/>
      <c r="P92" s="52"/>
      <c r="Q92" s="47"/>
      <c r="R92" s="52"/>
      <c r="S92" s="25">
        <f>IF(AND(H92&lt;&gt;0,G92&lt;=5),VLOOKUP(H92,баллы!A$1:F$65,G92+1),0)</f>
        <v>0</v>
      </c>
      <c r="T92" s="25">
        <f>IF(AND(J92&lt;&gt;0,I92&lt;=5),VLOOKUP(J92,баллы!A$1:F$65,I92+1),0)</f>
        <v>0</v>
      </c>
      <c r="U92" s="25">
        <f>IF(AND(L92&lt;&gt;0,K92&lt;=5),VLOOKUP(L92,баллы!A$1:F$65,K92+1),0)</f>
        <v>0</v>
      </c>
      <c r="V92" s="15"/>
      <c r="W92" s="15"/>
      <c r="X92" s="15">
        <f t="shared" si="7"/>
        <v>0</v>
      </c>
      <c r="Y92" s="25">
        <f>IF(AND(N92&lt;&gt;0,M92&lt;=5),VLOOKUP(N92,баллы!A$1:F$65,M92+1),0)</f>
        <v>0</v>
      </c>
      <c r="Z92" s="25">
        <f>IF(AND(P92&lt;&gt;0,O92&lt;=5),VLOOKUP(P92,баллы!A$1:F$65,O92+1),0)</f>
        <v>0</v>
      </c>
      <c r="AA92" s="25">
        <f>IF(AND(R92&lt;&gt;0,Q92&lt;=5),VLOOKUP(R92,баллы!A$1:F$65,Q92+1),0)</f>
        <v>0</v>
      </c>
      <c r="AB92" s="16">
        <f t="shared" si="8"/>
        <v>0</v>
      </c>
    </row>
    <row r="93" spans="1:30" s="50" customFormat="1" x14ac:dyDescent="0.2">
      <c r="A93" s="47"/>
      <c r="B93" s="50" t="s">
        <v>228</v>
      </c>
      <c r="C93" s="50" t="s">
        <v>25</v>
      </c>
      <c r="D93" s="47">
        <v>2001</v>
      </c>
      <c r="E93" s="57"/>
      <c r="F93" s="47">
        <f t="shared" si="6"/>
        <v>0</v>
      </c>
      <c r="G93" s="47"/>
      <c r="H93" s="60"/>
      <c r="I93" s="47"/>
      <c r="J93" s="60"/>
      <c r="K93" s="47"/>
      <c r="L93" s="60"/>
      <c r="M93" s="47"/>
      <c r="N93" s="52"/>
      <c r="O93" s="47"/>
      <c r="P93" s="52"/>
      <c r="Q93" s="47"/>
      <c r="R93" s="60"/>
      <c r="S93" s="25">
        <f>IF(AND(H93&lt;&gt;0,G93&lt;=5),VLOOKUP(H93,баллы!A$1:F$65,G93+1),0)</f>
        <v>0</v>
      </c>
      <c r="T93" s="25">
        <f>IF(AND(J93&lt;&gt;0,I93&lt;=5),VLOOKUP(J93,баллы!A$1:F$65,I93+1),0)</f>
        <v>0</v>
      </c>
      <c r="U93" s="25">
        <f>IF(AND(L93&lt;&gt;0,K93&lt;=5),VLOOKUP(L93,баллы!A$1:F$65,K93+1),0)</f>
        <v>0</v>
      </c>
      <c r="V93" s="15"/>
      <c r="W93" s="15"/>
      <c r="X93" s="15">
        <f t="shared" si="7"/>
        <v>0</v>
      </c>
      <c r="Y93" s="25">
        <f>IF(AND(N93&lt;&gt;0,M93&lt;=5),VLOOKUP(N93,баллы!A$1:F$65,M93+1),0)</f>
        <v>0</v>
      </c>
      <c r="Z93" s="25">
        <f>IF(AND(P93&lt;&gt;0,O93&lt;=5),VLOOKUP(P93,баллы!A$1:F$65,O93+1),0)</f>
        <v>0</v>
      </c>
      <c r="AA93" s="25">
        <f>IF(AND(R93&lt;&gt;0,Q93&lt;=5),VLOOKUP(R93,баллы!A$1:F$65,Q93+1),0)</f>
        <v>0</v>
      </c>
      <c r="AB93" s="16">
        <f t="shared" si="8"/>
        <v>0</v>
      </c>
    </row>
    <row r="94" spans="1:30" s="50" customFormat="1" x14ac:dyDescent="0.2">
      <c r="A94" s="47"/>
      <c r="B94" s="49" t="s">
        <v>68</v>
      </c>
      <c r="C94" s="49" t="s">
        <v>27</v>
      </c>
      <c r="D94" s="64"/>
      <c r="E94" s="51"/>
      <c r="F94" s="47">
        <f t="shared" si="6"/>
        <v>0</v>
      </c>
      <c r="G94" s="47"/>
      <c r="H94" s="60"/>
      <c r="I94" s="47"/>
      <c r="J94" s="60"/>
      <c r="K94" s="47"/>
      <c r="L94" s="60"/>
      <c r="M94" s="47"/>
      <c r="N94" s="52"/>
      <c r="O94" s="47"/>
      <c r="P94" s="52"/>
      <c r="Q94" s="47"/>
      <c r="R94" s="60"/>
      <c r="S94" s="25">
        <f>IF(AND(H94&lt;&gt;0,G94&lt;=5),VLOOKUP(H94,баллы!A$1:F$65,G94+1),0)</f>
        <v>0</v>
      </c>
      <c r="T94" s="25">
        <f>IF(AND(J94&lt;&gt;0,I94&lt;=5),VLOOKUP(J94,баллы!A$1:F$65,I94+1),0)</f>
        <v>0</v>
      </c>
      <c r="U94" s="25">
        <f>IF(AND(L94&lt;&gt;0,K94&lt;=5),VLOOKUP(L94,баллы!A$1:F$65,K94+1),0)</f>
        <v>0</v>
      </c>
      <c r="V94" s="15"/>
      <c r="W94" s="15"/>
      <c r="X94" s="15">
        <f t="shared" si="7"/>
        <v>0</v>
      </c>
      <c r="Y94" s="25">
        <f>IF(AND(N94&lt;&gt;0,M94&lt;=5),VLOOKUP(N94,баллы!A$1:F$65,M94+1),0)</f>
        <v>0</v>
      </c>
      <c r="Z94" s="25">
        <f>IF(AND(P94&lt;&gt;0,O94&lt;=5),VLOOKUP(P94,баллы!A$1:F$65,O94+1),0)</f>
        <v>0</v>
      </c>
      <c r="AA94" s="25">
        <f>IF(AND(R94&lt;&gt;0,Q94&lt;=5),VLOOKUP(R94,баллы!A$1:F$65,Q94+1),0)</f>
        <v>0</v>
      </c>
      <c r="AB94" s="16">
        <f t="shared" si="8"/>
        <v>0</v>
      </c>
      <c r="AC94" s="47"/>
      <c r="AD94" s="56"/>
    </row>
    <row r="95" spans="1:30" s="50" customFormat="1" x14ac:dyDescent="0.2">
      <c r="A95" s="47"/>
      <c r="B95" s="50" t="s">
        <v>248</v>
      </c>
      <c r="C95" s="50" t="s">
        <v>211</v>
      </c>
      <c r="D95" s="47">
        <v>1990</v>
      </c>
      <c r="E95" s="57"/>
      <c r="F95" s="47">
        <f t="shared" si="6"/>
        <v>0</v>
      </c>
      <c r="G95" s="47"/>
      <c r="H95" s="60"/>
      <c r="I95" s="47"/>
      <c r="J95" s="60"/>
      <c r="K95" s="47"/>
      <c r="L95" s="60"/>
      <c r="M95" s="47"/>
      <c r="N95" s="60"/>
      <c r="O95" s="47"/>
      <c r="P95" s="52"/>
      <c r="Q95" s="47"/>
      <c r="R95" s="60"/>
      <c r="S95" s="25">
        <f>IF(AND(H95&lt;&gt;0,G95&lt;=5),VLOOKUP(H95,баллы!A$1:F$65,G95+1),0)</f>
        <v>0</v>
      </c>
      <c r="T95" s="25">
        <f>IF(AND(J95&lt;&gt;0,I95&lt;=5),VLOOKUP(J95,баллы!A$1:F$65,I95+1),0)</f>
        <v>0</v>
      </c>
      <c r="U95" s="25">
        <f>IF(AND(L95&lt;&gt;0,K95&lt;=5),VLOOKUP(L95,баллы!A$1:F$65,K95+1),0)</f>
        <v>0</v>
      </c>
      <c r="V95" s="15"/>
      <c r="W95" s="15"/>
      <c r="X95" s="15">
        <f t="shared" si="7"/>
        <v>0</v>
      </c>
      <c r="Y95" s="25">
        <f>IF(AND(N95&lt;&gt;0,M95&lt;=5),VLOOKUP(N95,баллы!A$1:F$65,M95+1),0)</f>
        <v>0</v>
      </c>
      <c r="Z95" s="25">
        <f>IF(AND(P95&lt;&gt;0,O95&lt;=5),VLOOKUP(P95,баллы!A$1:F$65,O95+1),0)</f>
        <v>0</v>
      </c>
      <c r="AA95" s="25">
        <f>IF(AND(R95&lt;&gt;0,Q95&lt;=5),VLOOKUP(R95,баллы!A$1:F$65,Q95+1),0)</f>
        <v>0</v>
      </c>
      <c r="AB95" s="16">
        <f t="shared" si="8"/>
        <v>0</v>
      </c>
    </row>
    <row r="96" spans="1:30" s="50" customFormat="1" x14ac:dyDescent="0.2">
      <c r="A96" s="47"/>
      <c r="B96" s="50" t="s">
        <v>156</v>
      </c>
      <c r="C96" s="50" t="s">
        <v>155</v>
      </c>
      <c r="D96" s="47">
        <v>1991</v>
      </c>
      <c r="E96" s="51"/>
      <c r="F96" s="47">
        <f t="shared" si="6"/>
        <v>0</v>
      </c>
      <c r="G96" s="47"/>
      <c r="H96" s="60"/>
      <c r="I96" s="47"/>
      <c r="J96" s="60"/>
      <c r="K96" s="47"/>
      <c r="L96" s="60"/>
      <c r="M96" s="47"/>
      <c r="N96" s="52"/>
      <c r="O96" s="47"/>
      <c r="P96" s="52"/>
      <c r="Q96" s="47"/>
      <c r="R96" s="60"/>
      <c r="S96" s="25">
        <f>IF(AND(H96&lt;&gt;0,G96&lt;=5),VLOOKUP(H96,баллы!A$1:F$65,G96+1),0)</f>
        <v>0</v>
      </c>
      <c r="T96" s="25">
        <f>IF(AND(J96&lt;&gt;0,I96&lt;=5),VLOOKUP(J96,баллы!A$1:F$65,I96+1),0)</f>
        <v>0</v>
      </c>
      <c r="U96" s="25">
        <f>IF(AND(L96&lt;&gt;0,K96&lt;=5),VLOOKUP(L96,баллы!A$1:F$65,K96+1),0)</f>
        <v>0</v>
      </c>
      <c r="V96" s="15"/>
      <c r="W96" s="15"/>
      <c r="X96" s="15">
        <f t="shared" si="7"/>
        <v>0</v>
      </c>
      <c r="Y96" s="25">
        <f>IF(AND(N96&lt;&gt;0,M96&lt;=5),VLOOKUP(N96,баллы!A$1:F$65,M96+1),0)</f>
        <v>0</v>
      </c>
      <c r="Z96" s="25">
        <f>IF(AND(P96&lt;&gt;0,O96&lt;=5),VLOOKUP(P96,баллы!A$1:F$65,O96+1),0)</f>
        <v>0</v>
      </c>
      <c r="AA96" s="25">
        <f>IF(AND(R96&lt;&gt;0,Q96&lt;=5),VLOOKUP(R96,баллы!A$1:F$65,Q96+1),0)</f>
        <v>0</v>
      </c>
      <c r="AB96" s="16">
        <f t="shared" si="8"/>
        <v>0</v>
      </c>
      <c r="AC96" s="47"/>
      <c r="AD96" s="56"/>
    </row>
    <row r="97" spans="1:30" s="50" customFormat="1" x14ac:dyDescent="0.2">
      <c r="A97" s="47"/>
      <c r="B97" s="49" t="s">
        <v>140</v>
      </c>
      <c r="C97" s="68" t="s">
        <v>25</v>
      </c>
      <c r="D97" s="47">
        <v>1999</v>
      </c>
      <c r="E97" s="51"/>
      <c r="F97" s="47">
        <f t="shared" si="6"/>
        <v>0</v>
      </c>
      <c r="G97" s="47"/>
      <c r="H97" s="60"/>
      <c r="I97" s="47"/>
      <c r="J97" s="60"/>
      <c r="K97" s="47"/>
      <c r="L97" s="60"/>
      <c r="M97" s="47"/>
      <c r="N97" s="52"/>
      <c r="O97" s="47"/>
      <c r="P97" s="52"/>
      <c r="Q97" s="47"/>
      <c r="R97" s="60"/>
      <c r="S97" s="25">
        <f>IF(AND(H97&lt;&gt;0,G97&lt;=5),VLOOKUP(H97,баллы!A$1:F$65,G97+1),0)</f>
        <v>0</v>
      </c>
      <c r="T97" s="25">
        <f>IF(AND(J97&lt;&gt;0,I97&lt;=5),VLOOKUP(J97,баллы!A$1:F$65,I97+1),0)</f>
        <v>0</v>
      </c>
      <c r="U97" s="25">
        <f>IF(AND(L97&lt;&gt;0,K97&lt;=5),VLOOKUP(L97,баллы!A$1:F$65,K97+1),0)</f>
        <v>0</v>
      </c>
      <c r="V97" s="15"/>
      <c r="W97" s="15"/>
      <c r="X97" s="15">
        <f t="shared" si="7"/>
        <v>0</v>
      </c>
      <c r="Y97" s="25">
        <f>IF(AND(N97&lt;&gt;0,M97&lt;=5),VLOOKUP(N97,баллы!A$1:F$65,M97+1),0)</f>
        <v>0</v>
      </c>
      <c r="Z97" s="25">
        <f>IF(AND(P97&lt;&gt;0,O97&lt;=5),VLOOKUP(P97,баллы!A$1:F$65,O97+1),0)</f>
        <v>0</v>
      </c>
      <c r="AA97" s="25">
        <f>IF(AND(R97&lt;&gt;0,Q97&lt;=5),VLOOKUP(R97,баллы!A$1:F$65,Q97+1),0)</f>
        <v>0</v>
      </c>
      <c r="AB97" s="16">
        <f t="shared" si="8"/>
        <v>0</v>
      </c>
      <c r="AC97" s="47"/>
      <c r="AD97" s="56"/>
    </row>
    <row r="98" spans="1:30" s="50" customFormat="1" x14ac:dyDescent="0.2">
      <c r="A98" s="47"/>
      <c r="B98" s="50" t="s">
        <v>205</v>
      </c>
      <c r="C98" s="50" t="s">
        <v>25</v>
      </c>
      <c r="D98" s="47">
        <v>2002</v>
      </c>
      <c r="E98" s="51"/>
      <c r="F98" s="47">
        <f t="shared" si="6"/>
        <v>0</v>
      </c>
      <c r="G98" s="47"/>
      <c r="H98" s="60"/>
      <c r="I98" s="47"/>
      <c r="J98" s="60"/>
      <c r="K98" s="47"/>
      <c r="L98" s="60"/>
      <c r="M98" s="47"/>
      <c r="N98" s="52"/>
      <c r="O98" s="47"/>
      <c r="P98" s="52"/>
      <c r="Q98" s="47"/>
      <c r="R98" s="60"/>
      <c r="S98" s="25">
        <f>IF(AND(H98&lt;&gt;0,G98&lt;=5),VLOOKUP(H98,баллы!A$1:F$65,G98+1),0)</f>
        <v>0</v>
      </c>
      <c r="T98" s="25">
        <f>IF(AND(J98&lt;&gt;0,I98&lt;=5),VLOOKUP(J98,баллы!A$1:F$65,I98+1),0)</f>
        <v>0</v>
      </c>
      <c r="U98" s="25">
        <f>IF(AND(L98&lt;&gt;0,K98&lt;=5),VLOOKUP(L98,баллы!A$1:F$65,K98+1),0)</f>
        <v>0</v>
      </c>
      <c r="V98" s="15"/>
      <c r="W98" s="15"/>
      <c r="X98" s="15">
        <f t="shared" si="7"/>
        <v>0</v>
      </c>
      <c r="Y98" s="25">
        <f>IF(AND(N98&lt;&gt;0,M98&lt;=5),VLOOKUP(N98,баллы!A$1:F$65,M98+1),0)</f>
        <v>0</v>
      </c>
      <c r="Z98" s="25">
        <f>IF(AND(P98&lt;&gt;0,O98&lt;=5),VLOOKUP(P98,баллы!A$1:F$65,O98+1),0)</f>
        <v>0</v>
      </c>
      <c r="AA98" s="25">
        <f>IF(AND(R98&lt;&gt;0,Q98&lt;=5),VLOOKUP(R98,баллы!A$1:F$65,Q98+1),0)</f>
        <v>0</v>
      </c>
      <c r="AB98" s="16">
        <f t="shared" si="8"/>
        <v>0</v>
      </c>
      <c r="AC98" s="47"/>
      <c r="AD98" s="56"/>
    </row>
    <row r="99" spans="1:30" s="50" customFormat="1" x14ac:dyDescent="0.2">
      <c r="A99" s="47"/>
      <c r="B99" s="50" t="s">
        <v>201</v>
      </c>
      <c r="C99" s="50" t="s">
        <v>25</v>
      </c>
      <c r="D99" s="47">
        <v>1972</v>
      </c>
      <c r="E99" s="51"/>
      <c r="F99" s="47">
        <f t="shared" si="6"/>
        <v>0</v>
      </c>
      <c r="G99" s="47"/>
      <c r="H99" s="60"/>
      <c r="I99" s="47"/>
      <c r="J99" s="60"/>
      <c r="K99" s="47"/>
      <c r="L99" s="60"/>
      <c r="M99" s="47"/>
      <c r="N99" s="52"/>
      <c r="O99" s="47"/>
      <c r="P99" s="52"/>
      <c r="Q99" s="47"/>
      <c r="R99" s="60"/>
      <c r="S99" s="25">
        <f>IF(AND(H99&lt;&gt;0,G99&lt;=5),VLOOKUP(H99,баллы!A$1:F$65,G99+1),0)</f>
        <v>0</v>
      </c>
      <c r="T99" s="25">
        <f>IF(AND(J99&lt;&gt;0,I99&lt;=5),VLOOKUP(J99,баллы!A$1:F$65,I99+1),0)</f>
        <v>0</v>
      </c>
      <c r="U99" s="25">
        <f>IF(AND(L99&lt;&gt;0,K99&lt;=5),VLOOKUP(L99,баллы!A$1:F$65,K99+1),0)</f>
        <v>0</v>
      </c>
      <c r="V99" s="15"/>
      <c r="W99" s="15"/>
      <c r="X99" s="15">
        <f t="shared" si="7"/>
        <v>0</v>
      </c>
      <c r="Y99" s="25">
        <f>IF(AND(N99&lt;&gt;0,M99&lt;=5),VLOOKUP(N99,баллы!A$1:F$65,M99+1),0)</f>
        <v>0</v>
      </c>
      <c r="Z99" s="25">
        <f>IF(AND(P99&lt;&gt;0,O99&lt;=5),VLOOKUP(P99,баллы!A$1:F$65,O99+1),0)</f>
        <v>0</v>
      </c>
      <c r="AA99" s="25">
        <f>IF(AND(R99&lt;&gt;0,Q99&lt;=5),VLOOKUP(R99,баллы!A$1:F$65,Q99+1),0)</f>
        <v>0</v>
      </c>
      <c r="AB99" s="16">
        <f t="shared" si="8"/>
        <v>0</v>
      </c>
      <c r="AC99" s="47"/>
      <c r="AD99" s="56"/>
    </row>
    <row r="100" spans="1:30" s="50" customFormat="1" x14ac:dyDescent="0.2">
      <c r="A100" s="47"/>
      <c r="B100" s="50" t="s">
        <v>167</v>
      </c>
      <c r="C100" s="50" t="s">
        <v>25</v>
      </c>
      <c r="D100" s="47">
        <v>1983</v>
      </c>
      <c r="E100" s="51"/>
      <c r="F100" s="47">
        <f t="shared" ref="F100:F130" si="9">COUNTA(H100,J100,L100,N100,P100,R100)</f>
        <v>0</v>
      </c>
      <c r="G100" s="47"/>
      <c r="H100" s="62"/>
      <c r="I100" s="47"/>
      <c r="J100" s="52"/>
      <c r="K100" s="47"/>
      <c r="L100" s="52"/>
      <c r="M100" s="47"/>
      <c r="N100" s="52"/>
      <c r="O100" s="47"/>
      <c r="P100" s="52"/>
      <c r="Q100" s="47"/>
      <c r="R100" s="52"/>
      <c r="S100" s="25">
        <f>IF(AND(H100&lt;&gt;0,G100&lt;=5),VLOOKUP(H100,баллы!A$1:F$65,G100+1),0)</f>
        <v>0</v>
      </c>
      <c r="T100" s="25">
        <f>IF(AND(J100&lt;&gt;0,I100&lt;=5),VLOOKUP(J100,баллы!A$1:F$65,I100+1),0)</f>
        <v>0</v>
      </c>
      <c r="U100" s="25">
        <f>IF(AND(L100&lt;&gt;0,K100&lt;=5),VLOOKUP(L100,баллы!A$1:F$65,K100+1),0)</f>
        <v>0</v>
      </c>
      <c r="V100" s="15"/>
      <c r="W100" s="15"/>
      <c r="X100" s="15">
        <f t="shared" ref="X100:X130" si="10">ABS(W100-V100)*5</f>
        <v>0</v>
      </c>
      <c r="Y100" s="25">
        <f>IF(AND(N100&lt;&gt;0,M100&lt;=5),VLOOKUP(N100,баллы!A$1:F$65,M100+1),0)</f>
        <v>0</v>
      </c>
      <c r="Z100" s="25">
        <f>IF(AND(P100&lt;&gt;0,O100&lt;=5),VLOOKUP(P100,баллы!A$1:F$65,O100+1),0)</f>
        <v>0</v>
      </c>
      <c r="AA100" s="25">
        <f>IF(AND(R100&lt;&gt;0,Q100&lt;=5),VLOOKUP(R100,баллы!A$1:F$65,Q100+1),0)</f>
        <v>0</v>
      </c>
      <c r="AB100" s="16">
        <f t="shared" ref="AB100:AB130" si="11">S100+T100+U100+X100+Y100+Z100+AA100</f>
        <v>0</v>
      </c>
      <c r="AC100" s="47"/>
      <c r="AD100" s="56"/>
    </row>
    <row r="101" spans="1:30" s="50" customFormat="1" x14ac:dyDescent="0.2">
      <c r="A101" s="47"/>
      <c r="B101" s="49" t="s">
        <v>48</v>
      </c>
      <c r="C101" s="49" t="s">
        <v>27</v>
      </c>
      <c r="D101" s="64"/>
      <c r="E101" s="51"/>
      <c r="F101" s="47">
        <f t="shared" si="9"/>
        <v>0</v>
      </c>
      <c r="G101" s="47"/>
      <c r="H101" s="62"/>
      <c r="I101" s="47"/>
      <c r="J101" s="60"/>
      <c r="K101" s="47"/>
      <c r="L101" s="60"/>
      <c r="M101" s="47"/>
      <c r="N101" s="52"/>
      <c r="O101" s="47"/>
      <c r="P101" s="52"/>
      <c r="Q101" s="47"/>
      <c r="R101" s="60"/>
      <c r="S101" s="25">
        <f>IF(AND(H101&lt;&gt;0,G101&lt;=5),VLOOKUP(H101,баллы!A$1:F$65,G101+1),0)</f>
        <v>0</v>
      </c>
      <c r="T101" s="25">
        <f>IF(AND(J101&lt;&gt;0,I101&lt;=5),VLOOKUP(J101,баллы!A$1:F$65,I101+1),0)</f>
        <v>0</v>
      </c>
      <c r="U101" s="25">
        <f>IF(AND(L101&lt;&gt;0,K101&lt;=5),VLOOKUP(L101,баллы!A$1:F$65,K101+1),0)</f>
        <v>0</v>
      </c>
      <c r="V101" s="15"/>
      <c r="W101" s="15"/>
      <c r="X101" s="15">
        <f t="shared" si="10"/>
        <v>0</v>
      </c>
      <c r="Y101" s="25">
        <f>IF(AND(N101&lt;&gt;0,M101&lt;=5),VLOOKUP(N101,баллы!A$1:F$65,M101+1),0)</f>
        <v>0</v>
      </c>
      <c r="Z101" s="25">
        <f>IF(AND(P101&lt;&gt;0,O101&lt;=5),VLOOKUP(P101,баллы!A$1:F$65,O101+1),0)</f>
        <v>0</v>
      </c>
      <c r="AA101" s="25">
        <f>IF(AND(R101&lt;&gt;0,Q101&lt;=5),VLOOKUP(R101,баллы!A$1:F$65,Q101+1),0)</f>
        <v>0</v>
      </c>
      <c r="AB101" s="16">
        <f t="shared" si="11"/>
        <v>0</v>
      </c>
      <c r="AC101" s="47"/>
      <c r="AD101" s="56"/>
    </row>
    <row r="102" spans="1:30" s="50" customFormat="1" x14ac:dyDescent="0.2">
      <c r="A102" s="47"/>
      <c r="B102" s="50" t="s">
        <v>204</v>
      </c>
      <c r="C102" s="50" t="s">
        <v>25</v>
      </c>
      <c r="D102" s="47">
        <v>1991</v>
      </c>
      <c r="E102" s="51"/>
      <c r="F102" s="47">
        <f t="shared" si="9"/>
        <v>0</v>
      </c>
      <c r="G102" s="47"/>
      <c r="H102" s="60"/>
      <c r="I102" s="47"/>
      <c r="J102" s="60"/>
      <c r="K102" s="47"/>
      <c r="L102" s="60"/>
      <c r="M102" s="47"/>
      <c r="N102" s="52"/>
      <c r="O102" s="47"/>
      <c r="P102" s="52"/>
      <c r="Q102" s="47"/>
      <c r="R102" s="60"/>
      <c r="S102" s="25">
        <f>IF(AND(H102&lt;&gt;0,G102&lt;=5),VLOOKUP(H102,баллы!A$1:F$65,G102+1),0)</f>
        <v>0</v>
      </c>
      <c r="T102" s="25">
        <f>IF(AND(J102&lt;&gt;0,I102&lt;=5),VLOOKUP(J102,баллы!A$1:F$65,I102+1),0)</f>
        <v>0</v>
      </c>
      <c r="U102" s="25">
        <f>IF(AND(L102&lt;&gt;0,K102&lt;=5),VLOOKUP(L102,баллы!A$1:F$65,K102+1),0)</f>
        <v>0</v>
      </c>
      <c r="V102" s="15"/>
      <c r="W102" s="15"/>
      <c r="X102" s="15">
        <f t="shared" si="10"/>
        <v>0</v>
      </c>
      <c r="Y102" s="25">
        <f>IF(AND(N102&lt;&gt;0,M102&lt;=5),VLOOKUP(N102,баллы!A$1:F$65,M102+1),0)</f>
        <v>0</v>
      </c>
      <c r="Z102" s="25">
        <f>IF(AND(P102&lt;&gt;0,O102&lt;=5),VLOOKUP(P102,баллы!A$1:F$65,O102+1),0)</f>
        <v>0</v>
      </c>
      <c r="AA102" s="25">
        <f>IF(AND(R102&lt;&gt;0,Q102&lt;=5),VLOOKUP(R102,баллы!A$1:F$65,Q102+1),0)</f>
        <v>0</v>
      </c>
      <c r="AB102" s="16">
        <f t="shared" si="11"/>
        <v>0</v>
      </c>
      <c r="AC102" s="47"/>
      <c r="AD102" s="56"/>
    </row>
    <row r="103" spans="1:30" s="50" customFormat="1" ht="15" customHeight="1" x14ac:dyDescent="0.2">
      <c r="A103" s="47"/>
      <c r="B103" s="50" t="s">
        <v>230</v>
      </c>
      <c r="C103" s="50" t="s">
        <v>26</v>
      </c>
      <c r="D103" s="47">
        <v>1996</v>
      </c>
      <c r="E103" s="51"/>
      <c r="F103" s="47">
        <f t="shared" si="9"/>
        <v>0</v>
      </c>
      <c r="G103" s="47"/>
      <c r="H103" s="62"/>
      <c r="I103" s="47"/>
      <c r="J103" s="52"/>
      <c r="K103" s="47"/>
      <c r="L103" s="52"/>
      <c r="M103" s="47"/>
      <c r="N103" s="52"/>
      <c r="O103" s="47"/>
      <c r="P103" s="52"/>
      <c r="Q103" s="47"/>
      <c r="R103" s="52"/>
      <c r="S103" s="25">
        <f>IF(AND(H103&lt;&gt;0,G103&lt;=5),VLOOKUP(H103,баллы!A$1:F$65,G103+1),0)</f>
        <v>0</v>
      </c>
      <c r="T103" s="25">
        <f>IF(AND(J103&lt;&gt;0,I103&lt;=5),VLOOKUP(J103,баллы!A$1:F$65,I103+1),0)</f>
        <v>0</v>
      </c>
      <c r="U103" s="25">
        <f>IF(AND(L103&lt;&gt;0,K103&lt;=5),VLOOKUP(L103,баллы!A$1:F$65,K103+1),0)</f>
        <v>0</v>
      </c>
      <c r="V103" s="15"/>
      <c r="W103" s="15"/>
      <c r="X103" s="15">
        <f t="shared" si="10"/>
        <v>0</v>
      </c>
      <c r="Y103" s="25">
        <f>IF(AND(N103&lt;&gt;0,M103&lt;=5),VLOOKUP(N103,баллы!A$1:F$65,M103+1),0)</f>
        <v>0</v>
      </c>
      <c r="Z103" s="25">
        <f>IF(AND(P103&lt;&gt;0,O103&lt;=5),VLOOKUP(P103,баллы!A$1:F$65,O103+1),0)</f>
        <v>0</v>
      </c>
      <c r="AA103" s="25">
        <f>IF(AND(R103&lt;&gt;0,Q103&lt;=5),VLOOKUP(R103,баллы!A$1:F$65,Q103+1),0)</f>
        <v>0</v>
      </c>
      <c r="AB103" s="16">
        <f t="shared" si="11"/>
        <v>0</v>
      </c>
      <c r="AD103" s="56"/>
    </row>
    <row r="104" spans="1:30" s="50" customFormat="1" ht="15" customHeight="1" x14ac:dyDescent="0.2">
      <c r="A104" s="47"/>
      <c r="B104" s="50" t="s">
        <v>166</v>
      </c>
      <c r="C104" s="50" t="s">
        <v>25</v>
      </c>
      <c r="D104" s="47">
        <v>1977</v>
      </c>
      <c r="E104" s="51"/>
      <c r="F104" s="47">
        <f t="shared" si="9"/>
        <v>0</v>
      </c>
      <c r="G104" s="47"/>
      <c r="H104" s="62"/>
      <c r="I104" s="47"/>
      <c r="J104" s="52"/>
      <c r="K104" s="47"/>
      <c r="L104" s="52"/>
      <c r="M104" s="47"/>
      <c r="N104" s="52"/>
      <c r="O104" s="47"/>
      <c r="P104" s="52"/>
      <c r="Q104" s="47"/>
      <c r="R104" s="52"/>
      <c r="S104" s="25">
        <f>IF(AND(H104&lt;&gt;0,G104&lt;=5),VLOOKUP(H104,баллы!A$1:F$65,G104+1),0)</f>
        <v>0</v>
      </c>
      <c r="T104" s="25">
        <f>IF(AND(J104&lt;&gt;0,I104&lt;=5),VLOOKUP(J104,баллы!A$1:F$65,I104+1),0)</f>
        <v>0</v>
      </c>
      <c r="U104" s="25">
        <f>IF(AND(L104&lt;&gt;0,K104&lt;=5),VLOOKUP(L104,баллы!A$1:F$65,K104+1),0)</f>
        <v>0</v>
      </c>
      <c r="V104" s="15"/>
      <c r="W104" s="15"/>
      <c r="X104" s="15">
        <f t="shared" si="10"/>
        <v>0</v>
      </c>
      <c r="Y104" s="25">
        <f>IF(AND(N104&lt;&gt;0,M104&lt;=5),VLOOKUP(N104,баллы!A$1:F$65,M104+1),0)</f>
        <v>0</v>
      </c>
      <c r="Z104" s="25">
        <f>IF(AND(P104&lt;&gt;0,O104&lt;=5),VLOOKUP(P104,баллы!A$1:F$65,O104+1),0)</f>
        <v>0</v>
      </c>
      <c r="AA104" s="25">
        <f>IF(AND(R104&lt;&gt;0,Q104&lt;=5),VLOOKUP(R104,баллы!A$1:F$65,Q104+1),0)</f>
        <v>0</v>
      </c>
      <c r="AB104" s="16">
        <f t="shared" si="11"/>
        <v>0</v>
      </c>
      <c r="AC104" s="47"/>
      <c r="AD104" s="56"/>
    </row>
    <row r="105" spans="1:30" s="50" customFormat="1" ht="15" customHeight="1" x14ac:dyDescent="0.2">
      <c r="A105" s="47"/>
      <c r="B105" s="50" t="s">
        <v>223</v>
      </c>
      <c r="C105" s="50" t="s">
        <v>211</v>
      </c>
      <c r="D105" s="47">
        <v>2003</v>
      </c>
      <c r="E105" s="57"/>
      <c r="F105" s="47">
        <f t="shared" si="9"/>
        <v>0</v>
      </c>
      <c r="G105" s="47"/>
      <c r="H105" s="60"/>
      <c r="I105" s="47"/>
      <c r="J105" s="60"/>
      <c r="K105" s="47"/>
      <c r="L105" s="60"/>
      <c r="M105" s="47"/>
      <c r="N105" s="52"/>
      <c r="O105" s="47"/>
      <c r="P105" s="52"/>
      <c r="Q105" s="47"/>
      <c r="R105" s="60"/>
      <c r="S105" s="25">
        <f>IF(AND(H105&lt;&gt;0,G105&lt;=5),VLOOKUP(H105,баллы!A$1:F$65,G105+1),0)</f>
        <v>0</v>
      </c>
      <c r="T105" s="25">
        <f>IF(AND(J105&lt;&gt;0,I105&lt;=5),VLOOKUP(J105,баллы!A$1:F$65,I105+1),0)</f>
        <v>0</v>
      </c>
      <c r="U105" s="25">
        <f>IF(AND(L105&lt;&gt;0,K105&lt;=5),VLOOKUP(L105,баллы!A$1:F$65,K105+1),0)</f>
        <v>0</v>
      </c>
      <c r="V105" s="15"/>
      <c r="W105" s="15"/>
      <c r="X105" s="15">
        <f t="shared" si="10"/>
        <v>0</v>
      </c>
      <c r="Y105" s="25">
        <f>IF(AND(N105&lt;&gt;0,M105&lt;=5),VLOOKUP(N105,баллы!A$1:F$65,M105+1),0)</f>
        <v>0</v>
      </c>
      <c r="Z105" s="25">
        <f>IF(AND(P105&lt;&gt;0,O105&lt;=5),VLOOKUP(P105,баллы!A$1:F$65,O105+1),0)</f>
        <v>0</v>
      </c>
      <c r="AA105" s="25">
        <f>IF(AND(R105&lt;&gt;0,Q105&lt;=5),VLOOKUP(R105,баллы!A$1:F$65,Q105+1),0)</f>
        <v>0</v>
      </c>
      <c r="AB105" s="16">
        <f t="shared" si="11"/>
        <v>0</v>
      </c>
    </row>
    <row r="106" spans="1:30" s="50" customFormat="1" ht="15" customHeight="1" x14ac:dyDescent="0.2">
      <c r="A106" s="47"/>
      <c r="B106" s="50" t="s">
        <v>206</v>
      </c>
      <c r="C106" s="50" t="s">
        <v>25</v>
      </c>
      <c r="D106" s="47">
        <v>2007</v>
      </c>
      <c r="E106" s="51"/>
      <c r="F106" s="47">
        <f t="shared" si="9"/>
        <v>0</v>
      </c>
      <c r="G106" s="47"/>
      <c r="H106" s="60"/>
      <c r="I106" s="47"/>
      <c r="J106" s="60"/>
      <c r="K106" s="47"/>
      <c r="L106" s="60"/>
      <c r="M106" s="47"/>
      <c r="N106" s="52"/>
      <c r="O106" s="47"/>
      <c r="P106" s="52"/>
      <c r="Q106" s="47"/>
      <c r="R106" s="60"/>
      <c r="S106" s="25">
        <f>IF(AND(H106&lt;&gt;0,G106&lt;=5),VLOOKUP(H106,баллы!A$1:F$65,G106+1),0)</f>
        <v>0</v>
      </c>
      <c r="T106" s="25">
        <f>IF(AND(J106&lt;&gt;0,I106&lt;=5),VLOOKUP(J106,баллы!A$1:F$65,I106+1),0)</f>
        <v>0</v>
      </c>
      <c r="U106" s="25">
        <f>IF(AND(L106&lt;&gt;0,K106&lt;=5),VLOOKUP(L106,баллы!A$1:F$65,K106+1),0)</f>
        <v>0</v>
      </c>
      <c r="V106" s="15"/>
      <c r="W106" s="15"/>
      <c r="X106" s="15">
        <f t="shared" si="10"/>
        <v>0</v>
      </c>
      <c r="Y106" s="25">
        <f>IF(AND(N106&lt;&gt;0,M106&lt;=5),VLOOKUP(N106,баллы!A$1:F$65,M106+1),0)</f>
        <v>0</v>
      </c>
      <c r="Z106" s="25">
        <f>IF(AND(P106&lt;&gt;0,O106&lt;=5),VLOOKUP(P106,баллы!A$1:F$65,O106+1),0)</f>
        <v>0</v>
      </c>
      <c r="AA106" s="25">
        <f>IF(AND(R106&lt;&gt;0,Q106&lt;=5),VLOOKUP(R106,баллы!A$1:F$65,Q106+1),0)</f>
        <v>0</v>
      </c>
      <c r="AB106" s="16">
        <f t="shared" si="11"/>
        <v>0</v>
      </c>
      <c r="AC106" s="47"/>
      <c r="AD106" s="56"/>
    </row>
    <row r="107" spans="1:30" s="50" customFormat="1" ht="15" customHeight="1" x14ac:dyDescent="0.2">
      <c r="A107" s="47"/>
      <c r="B107" s="50" t="s">
        <v>234</v>
      </c>
      <c r="C107" s="50" t="s">
        <v>26</v>
      </c>
      <c r="D107" s="47">
        <v>1993</v>
      </c>
      <c r="E107" s="51"/>
      <c r="F107" s="47">
        <f t="shared" si="9"/>
        <v>0</v>
      </c>
      <c r="G107" s="47"/>
      <c r="H107" s="62"/>
      <c r="I107" s="47"/>
      <c r="J107" s="52"/>
      <c r="K107" s="47"/>
      <c r="L107" s="52"/>
      <c r="M107" s="47"/>
      <c r="N107" s="52"/>
      <c r="O107" s="47"/>
      <c r="P107" s="52"/>
      <c r="Q107" s="47"/>
      <c r="R107" s="52"/>
      <c r="S107" s="25">
        <f>IF(AND(H107&lt;&gt;0,G107&lt;=5),VLOOKUP(H107,баллы!A$1:F$65,G107+1),0)</f>
        <v>0</v>
      </c>
      <c r="T107" s="25">
        <f>IF(AND(J107&lt;&gt;0,I107&lt;=5),VLOOKUP(J107,баллы!A$1:F$65,I107+1),0)</f>
        <v>0</v>
      </c>
      <c r="U107" s="25">
        <f>IF(AND(L107&lt;&gt;0,K107&lt;=5),VLOOKUP(L107,баллы!A$1:F$65,K107+1),0)</f>
        <v>0</v>
      </c>
      <c r="V107" s="15"/>
      <c r="W107" s="15"/>
      <c r="X107" s="15">
        <f t="shared" si="10"/>
        <v>0</v>
      </c>
      <c r="Y107" s="25">
        <f>IF(AND(N107&lt;&gt;0,M107&lt;=5),VLOOKUP(N107,баллы!A$1:F$65,M107+1),0)</f>
        <v>0</v>
      </c>
      <c r="Z107" s="25">
        <f>IF(AND(P107&lt;&gt;0,O107&lt;=5),VLOOKUP(P107,баллы!A$1:F$65,O107+1),0)</f>
        <v>0</v>
      </c>
      <c r="AA107" s="25">
        <f>IF(AND(R107&lt;&gt;0,Q107&lt;=5),VLOOKUP(R107,баллы!A$1:F$65,Q107+1),0)</f>
        <v>0</v>
      </c>
      <c r="AB107" s="16">
        <f t="shared" si="11"/>
        <v>0</v>
      </c>
      <c r="AD107" s="56"/>
    </row>
    <row r="108" spans="1:30" s="50" customFormat="1" x14ac:dyDescent="0.2">
      <c r="A108" s="47"/>
      <c r="B108" s="50" t="s">
        <v>116</v>
      </c>
      <c r="C108" s="50" t="s">
        <v>26</v>
      </c>
      <c r="D108" s="47">
        <v>1982</v>
      </c>
      <c r="E108" s="51"/>
      <c r="F108" s="47">
        <f t="shared" si="9"/>
        <v>0</v>
      </c>
      <c r="G108" s="47"/>
      <c r="H108" s="62"/>
      <c r="I108" s="47"/>
      <c r="J108" s="52"/>
      <c r="K108" s="47"/>
      <c r="L108" s="52"/>
      <c r="M108" s="47"/>
      <c r="N108" s="52"/>
      <c r="O108" s="47"/>
      <c r="P108" s="52"/>
      <c r="Q108" s="47"/>
      <c r="R108" s="52"/>
      <c r="S108" s="25">
        <f>IF(AND(H108&lt;&gt;0,G108&lt;=5),VLOOKUP(H108,баллы!A$1:F$65,G108+1),0)</f>
        <v>0</v>
      </c>
      <c r="T108" s="25">
        <f>IF(AND(J108&lt;&gt;0,I108&lt;=5),VLOOKUP(J108,баллы!A$1:F$65,I108+1),0)</f>
        <v>0</v>
      </c>
      <c r="U108" s="25">
        <f>IF(AND(L108&lt;&gt;0,K108&lt;=5),VLOOKUP(L108,баллы!A$1:F$65,K108+1),0)</f>
        <v>0</v>
      </c>
      <c r="V108" s="15"/>
      <c r="W108" s="15"/>
      <c r="X108" s="15">
        <f t="shared" si="10"/>
        <v>0</v>
      </c>
      <c r="Y108" s="25">
        <f>IF(AND(N108&lt;&gt;0,M108&lt;=5),VLOOKUP(N108,баллы!A$1:F$65,M108+1),0)</f>
        <v>0</v>
      </c>
      <c r="Z108" s="25">
        <f>IF(AND(P108&lt;&gt;0,O108&lt;=5),VLOOKUP(P108,баллы!A$1:F$65,O108+1),0)</f>
        <v>0</v>
      </c>
      <c r="AA108" s="25">
        <f>IF(AND(R108&lt;&gt;0,Q108&lt;=5),VLOOKUP(R108,баллы!A$1:F$65,Q108+1),0)</f>
        <v>0</v>
      </c>
      <c r="AB108" s="16">
        <f t="shared" si="11"/>
        <v>0</v>
      </c>
      <c r="AC108" s="47"/>
      <c r="AD108" s="56"/>
    </row>
    <row r="109" spans="1:30" s="50" customFormat="1" ht="15" customHeight="1" x14ac:dyDescent="0.2">
      <c r="A109" s="47"/>
      <c r="B109" s="50" t="s">
        <v>203</v>
      </c>
      <c r="C109" s="50" t="s">
        <v>26</v>
      </c>
      <c r="D109" s="47">
        <v>1995</v>
      </c>
      <c r="E109" s="51"/>
      <c r="F109" s="47">
        <f t="shared" si="9"/>
        <v>0</v>
      </c>
      <c r="G109" s="47"/>
      <c r="H109" s="60"/>
      <c r="I109" s="47"/>
      <c r="J109" s="60"/>
      <c r="K109" s="47"/>
      <c r="L109" s="60"/>
      <c r="M109" s="47"/>
      <c r="N109" s="52"/>
      <c r="O109" s="47"/>
      <c r="P109" s="52"/>
      <c r="Q109" s="47"/>
      <c r="R109" s="60"/>
      <c r="S109" s="25">
        <f>IF(AND(H109&lt;&gt;0,G109&lt;=5),VLOOKUP(H109,баллы!A$1:F$65,G109+1),0)</f>
        <v>0</v>
      </c>
      <c r="T109" s="25">
        <f>IF(AND(J109&lt;&gt;0,I109&lt;=5),VLOOKUP(J109,баллы!A$1:F$65,I109+1),0)</f>
        <v>0</v>
      </c>
      <c r="U109" s="25">
        <f>IF(AND(L109&lt;&gt;0,K109&lt;=5),VLOOKUP(L109,баллы!A$1:F$65,K109+1),0)</f>
        <v>0</v>
      </c>
      <c r="V109" s="15"/>
      <c r="W109" s="15"/>
      <c r="X109" s="15">
        <f t="shared" si="10"/>
        <v>0</v>
      </c>
      <c r="Y109" s="25">
        <f>IF(AND(N109&lt;&gt;0,M109&lt;=5),VLOOKUP(N109,баллы!A$1:F$65,M109+1),0)</f>
        <v>0</v>
      </c>
      <c r="Z109" s="25">
        <f>IF(AND(P109&lt;&gt;0,O109&lt;=5),VLOOKUP(P109,баллы!A$1:F$65,O109+1),0)</f>
        <v>0</v>
      </c>
      <c r="AA109" s="25">
        <f>IF(AND(R109&lt;&gt;0,Q109&lt;=5),VLOOKUP(R109,баллы!A$1:F$65,Q109+1),0)</f>
        <v>0</v>
      </c>
      <c r="AB109" s="16">
        <f t="shared" si="11"/>
        <v>0</v>
      </c>
      <c r="AC109" s="47"/>
      <c r="AD109" s="56"/>
    </row>
    <row r="110" spans="1:30" s="50" customFormat="1" ht="15" customHeight="1" x14ac:dyDescent="0.2">
      <c r="A110" s="47"/>
      <c r="B110" s="50" t="s">
        <v>113</v>
      </c>
      <c r="C110" s="50" t="s">
        <v>29</v>
      </c>
      <c r="D110" s="47">
        <v>2000</v>
      </c>
      <c r="E110" s="51"/>
      <c r="F110" s="47">
        <f t="shared" si="9"/>
        <v>0</v>
      </c>
      <c r="G110" s="47"/>
      <c r="H110" s="62"/>
      <c r="I110" s="47"/>
      <c r="J110" s="52"/>
      <c r="K110" s="47"/>
      <c r="L110" s="52"/>
      <c r="M110" s="47"/>
      <c r="N110" s="52"/>
      <c r="O110" s="47"/>
      <c r="P110" s="52"/>
      <c r="Q110" s="47"/>
      <c r="R110" s="52"/>
      <c r="S110" s="25">
        <f>IF(AND(H110&lt;&gt;0,G110&lt;=5),VLOOKUP(H110,баллы!A$1:F$65,G110+1),0)</f>
        <v>0</v>
      </c>
      <c r="T110" s="25">
        <f>IF(AND(J110&lt;&gt;0,I110&lt;=5),VLOOKUP(J110,баллы!A$1:F$65,I110+1),0)</f>
        <v>0</v>
      </c>
      <c r="U110" s="25">
        <f>IF(AND(L110&lt;&gt;0,K110&lt;=5),VLOOKUP(L110,баллы!A$1:F$65,K110+1),0)</f>
        <v>0</v>
      </c>
      <c r="V110" s="15"/>
      <c r="W110" s="15"/>
      <c r="X110" s="15">
        <f t="shared" si="10"/>
        <v>0</v>
      </c>
      <c r="Y110" s="25">
        <f>IF(AND(N110&lt;&gt;0,M110&lt;=5),VLOOKUP(N110,баллы!A$1:F$65,M110+1),0)</f>
        <v>0</v>
      </c>
      <c r="Z110" s="25">
        <f>IF(AND(P110&lt;&gt;0,O110&lt;=5),VLOOKUP(P110,баллы!A$1:F$65,O110+1),0)</f>
        <v>0</v>
      </c>
      <c r="AA110" s="25">
        <f>IF(AND(R110&lt;&gt;0,Q110&lt;=5),VLOOKUP(R110,баллы!A$1:F$65,Q110+1),0)</f>
        <v>0</v>
      </c>
      <c r="AB110" s="16">
        <f t="shared" si="11"/>
        <v>0</v>
      </c>
      <c r="AC110" s="47"/>
      <c r="AD110" s="56"/>
    </row>
    <row r="111" spans="1:30" s="50" customFormat="1" ht="15" customHeight="1" x14ac:dyDescent="0.2">
      <c r="A111" s="47"/>
      <c r="B111" s="50" t="s">
        <v>126</v>
      </c>
      <c r="C111" s="50" t="s">
        <v>25</v>
      </c>
      <c r="D111" s="47">
        <v>1978</v>
      </c>
      <c r="E111" s="51"/>
      <c r="F111" s="47">
        <f t="shared" si="9"/>
        <v>0</v>
      </c>
      <c r="G111" s="47"/>
      <c r="H111" s="60"/>
      <c r="I111" s="47"/>
      <c r="J111" s="60"/>
      <c r="K111" s="47"/>
      <c r="L111" s="60"/>
      <c r="M111" s="47"/>
      <c r="N111" s="52"/>
      <c r="O111" s="47"/>
      <c r="P111" s="52"/>
      <c r="Q111" s="47"/>
      <c r="R111" s="60"/>
      <c r="S111" s="25">
        <f>IF(AND(H111&lt;&gt;0,G111&lt;=5),VLOOKUP(H111,баллы!A$1:F$65,G111+1),0)</f>
        <v>0</v>
      </c>
      <c r="T111" s="25">
        <f>IF(AND(J111&lt;&gt;0,I111&lt;=5),VLOOKUP(J111,баллы!A$1:F$65,I111+1),0)</f>
        <v>0</v>
      </c>
      <c r="U111" s="25">
        <f>IF(AND(L111&lt;&gt;0,K111&lt;=5),VLOOKUP(L111,баллы!A$1:F$65,K111+1),0)</f>
        <v>0</v>
      </c>
      <c r="V111" s="15"/>
      <c r="W111" s="15"/>
      <c r="X111" s="15">
        <f t="shared" si="10"/>
        <v>0</v>
      </c>
      <c r="Y111" s="25">
        <f>IF(AND(N111&lt;&gt;0,M111&lt;=5),VLOOKUP(N111,баллы!A$1:F$65,M111+1),0)</f>
        <v>0</v>
      </c>
      <c r="Z111" s="25">
        <f>IF(AND(P111&lt;&gt;0,O111&lt;=5),VLOOKUP(P111,баллы!A$1:F$65,O111+1),0)</f>
        <v>0</v>
      </c>
      <c r="AA111" s="25">
        <f>IF(AND(R111&lt;&gt;0,Q111&lt;=5),VLOOKUP(R111,баллы!A$1:F$65,Q111+1),0)</f>
        <v>0</v>
      </c>
      <c r="AB111" s="16">
        <f t="shared" si="11"/>
        <v>0</v>
      </c>
      <c r="AC111" s="47"/>
      <c r="AD111" s="56"/>
    </row>
    <row r="112" spans="1:30" s="50" customFormat="1" x14ac:dyDescent="0.2">
      <c r="A112" s="47"/>
      <c r="B112" s="50" t="s">
        <v>65</v>
      </c>
      <c r="C112" s="50" t="s">
        <v>25</v>
      </c>
      <c r="D112" s="47">
        <v>1977</v>
      </c>
      <c r="E112" s="51"/>
      <c r="F112" s="47">
        <f t="shared" si="9"/>
        <v>0</v>
      </c>
      <c r="G112" s="47"/>
      <c r="H112" s="62"/>
      <c r="I112" s="47"/>
      <c r="J112" s="52"/>
      <c r="K112" s="47"/>
      <c r="L112" s="52"/>
      <c r="M112" s="47"/>
      <c r="N112" s="52"/>
      <c r="O112" s="47"/>
      <c r="P112" s="52"/>
      <c r="Q112" s="47"/>
      <c r="R112" s="52"/>
      <c r="S112" s="25">
        <f>IF(AND(H112&lt;&gt;0,G112&lt;=5),VLOOKUP(H112,баллы!A$1:F$65,G112+1),0)</f>
        <v>0</v>
      </c>
      <c r="T112" s="25">
        <f>IF(AND(J112&lt;&gt;0,I112&lt;=5),VLOOKUP(J112,баллы!A$1:F$65,I112+1),0)</f>
        <v>0</v>
      </c>
      <c r="U112" s="25">
        <f>IF(AND(L112&lt;&gt;0,K112&lt;=5),VLOOKUP(L112,баллы!A$1:F$65,K112+1),0)</f>
        <v>0</v>
      </c>
      <c r="V112" s="15"/>
      <c r="W112" s="15"/>
      <c r="X112" s="15">
        <f t="shared" si="10"/>
        <v>0</v>
      </c>
      <c r="Y112" s="25">
        <f>IF(AND(N112&lt;&gt;0,M112&lt;=5),VLOOKUP(N112,баллы!A$1:F$65,M112+1),0)</f>
        <v>0</v>
      </c>
      <c r="Z112" s="25">
        <f>IF(AND(P112&lt;&gt;0,O112&lt;=5),VLOOKUP(P112,баллы!A$1:F$65,O112+1),0)</f>
        <v>0</v>
      </c>
      <c r="AA112" s="25">
        <f>IF(AND(R112&lt;&gt;0,Q112&lt;=5),VLOOKUP(R112,баллы!A$1:F$65,Q112+1),0)</f>
        <v>0</v>
      </c>
      <c r="AB112" s="16">
        <f t="shared" si="11"/>
        <v>0</v>
      </c>
      <c r="AC112" s="47"/>
      <c r="AD112" s="56"/>
    </row>
    <row r="113" spans="1:30" s="50" customFormat="1" ht="15" customHeight="1" x14ac:dyDescent="0.2">
      <c r="A113" s="47"/>
      <c r="B113" s="50" t="s">
        <v>176</v>
      </c>
      <c r="C113" s="50" t="s">
        <v>25</v>
      </c>
      <c r="D113" s="47">
        <v>1976</v>
      </c>
      <c r="E113" s="51"/>
      <c r="F113" s="47">
        <f t="shared" si="9"/>
        <v>0</v>
      </c>
      <c r="G113" s="47"/>
      <c r="H113" s="62"/>
      <c r="I113" s="47"/>
      <c r="J113" s="52"/>
      <c r="K113" s="47"/>
      <c r="L113" s="52"/>
      <c r="M113" s="47"/>
      <c r="N113" s="52"/>
      <c r="O113" s="47"/>
      <c r="P113" s="52"/>
      <c r="Q113" s="47"/>
      <c r="R113" s="52"/>
      <c r="S113" s="25">
        <f>IF(AND(H113&lt;&gt;0,G113&lt;=5),VLOOKUP(H113,баллы!A$1:F$65,G113+1),0)</f>
        <v>0</v>
      </c>
      <c r="T113" s="25">
        <f>IF(AND(J113&lt;&gt;0,I113&lt;=5),VLOOKUP(J113,баллы!A$1:F$65,I113+1),0)</f>
        <v>0</v>
      </c>
      <c r="U113" s="25">
        <f>IF(AND(L113&lt;&gt;0,K113&lt;=5),VLOOKUP(L113,баллы!A$1:F$65,K113+1),0)</f>
        <v>0</v>
      </c>
      <c r="V113" s="15"/>
      <c r="W113" s="15"/>
      <c r="X113" s="15">
        <f t="shared" si="10"/>
        <v>0</v>
      </c>
      <c r="Y113" s="25">
        <f>IF(AND(N113&lt;&gt;0,M113&lt;=5),VLOOKUP(N113,баллы!A$1:F$65,M113+1),0)</f>
        <v>0</v>
      </c>
      <c r="Z113" s="25">
        <f>IF(AND(P113&lt;&gt;0,O113&lt;=5),VLOOKUP(P113,баллы!A$1:F$65,O113+1),0)</f>
        <v>0</v>
      </c>
      <c r="AA113" s="25">
        <f>IF(AND(R113&lt;&gt;0,Q113&lt;=5),VLOOKUP(R113,баллы!A$1:F$65,Q113+1),0)</f>
        <v>0</v>
      </c>
      <c r="AB113" s="16">
        <f t="shared" si="11"/>
        <v>0</v>
      </c>
      <c r="AC113" s="47"/>
      <c r="AD113" s="56"/>
    </row>
    <row r="114" spans="1:30" x14ac:dyDescent="0.2">
      <c r="A114" s="47"/>
      <c r="B114" s="50" t="s">
        <v>253</v>
      </c>
      <c r="C114" s="50" t="s">
        <v>25</v>
      </c>
      <c r="D114" s="47">
        <v>2004</v>
      </c>
      <c r="E114" s="57"/>
      <c r="F114" s="47">
        <f t="shared" si="9"/>
        <v>0</v>
      </c>
      <c r="G114" s="47"/>
      <c r="H114" s="60"/>
      <c r="I114" s="47"/>
      <c r="J114" s="60"/>
      <c r="K114" s="47"/>
      <c r="L114" s="60"/>
      <c r="M114" s="47"/>
      <c r="N114" s="60"/>
      <c r="O114" s="47"/>
      <c r="P114" s="52"/>
      <c r="Q114" s="47"/>
      <c r="R114" s="60"/>
      <c r="S114" s="25">
        <f>IF(AND(H114&lt;&gt;0,G114&lt;=5),VLOOKUP(H114,баллы!A$1:F$65,G114+1),0)</f>
        <v>0</v>
      </c>
      <c r="T114" s="25">
        <f>IF(AND(J114&lt;&gt;0,I114&lt;=5),VLOOKUP(J114,баллы!A$1:F$65,I114+1),0)</f>
        <v>0</v>
      </c>
      <c r="U114" s="25">
        <f>IF(AND(L114&lt;&gt;0,K114&lt;=5),VLOOKUP(L114,баллы!A$1:F$65,K114+1),0)</f>
        <v>0</v>
      </c>
      <c r="X114" s="15">
        <f t="shared" si="10"/>
        <v>0</v>
      </c>
      <c r="Y114" s="25">
        <f>IF(AND(N114&lt;&gt;0,M114&lt;=5),VLOOKUP(N114,баллы!A$1:F$65,M114+1),0)</f>
        <v>0</v>
      </c>
      <c r="Z114" s="25">
        <f>IF(AND(P114&lt;&gt;0,O114&lt;=5),VLOOKUP(P114,баллы!A$1:F$65,O114+1),0)</f>
        <v>0</v>
      </c>
      <c r="AA114" s="25">
        <f>IF(AND(R114&lt;&gt;0,Q114&lt;=5),VLOOKUP(R114,баллы!A$1:F$65,Q114+1),0)</f>
        <v>0</v>
      </c>
      <c r="AB114" s="16">
        <f t="shared" si="11"/>
        <v>0</v>
      </c>
      <c r="AC114" s="50"/>
      <c r="AD114" s="50"/>
    </row>
    <row r="115" spans="1:30" s="50" customFormat="1" x14ac:dyDescent="0.2">
      <c r="A115" s="47"/>
      <c r="B115" s="50" t="s">
        <v>78</v>
      </c>
      <c r="C115" s="50" t="s">
        <v>25</v>
      </c>
      <c r="D115" s="47">
        <v>1998</v>
      </c>
      <c r="E115" s="51"/>
      <c r="F115" s="47">
        <f t="shared" si="9"/>
        <v>0</v>
      </c>
      <c r="G115" s="47"/>
      <c r="H115" s="62"/>
      <c r="I115" s="47"/>
      <c r="J115" s="52"/>
      <c r="K115" s="47"/>
      <c r="L115" s="52"/>
      <c r="M115" s="47"/>
      <c r="N115" s="52"/>
      <c r="O115" s="47"/>
      <c r="P115" s="52"/>
      <c r="Q115" s="47"/>
      <c r="R115" s="52"/>
      <c r="S115" s="25">
        <f>IF(AND(H115&lt;&gt;0,G115&lt;=5),VLOOKUP(H115,баллы!A$1:F$65,G115+1),0)</f>
        <v>0</v>
      </c>
      <c r="T115" s="25">
        <f>IF(AND(J115&lt;&gt;0,I115&lt;=5),VLOOKUP(J115,баллы!A$1:F$65,I115+1),0)</f>
        <v>0</v>
      </c>
      <c r="U115" s="25">
        <f>IF(AND(L115&lt;&gt;0,K115&lt;=5),VLOOKUP(L115,баллы!A$1:F$65,K115+1),0)</f>
        <v>0</v>
      </c>
      <c r="V115" s="15"/>
      <c r="W115" s="15"/>
      <c r="X115" s="15">
        <f t="shared" si="10"/>
        <v>0</v>
      </c>
      <c r="Y115" s="25">
        <f>IF(AND(N115&lt;&gt;0,M115&lt;=5),VLOOKUP(N115,баллы!A$1:F$65,M115+1),0)</f>
        <v>0</v>
      </c>
      <c r="Z115" s="25">
        <f>IF(AND(P115&lt;&gt;0,O115&lt;=5),VLOOKUP(P115,баллы!A$1:F$65,O115+1),0)</f>
        <v>0</v>
      </c>
      <c r="AA115" s="25">
        <f>IF(AND(R115&lt;&gt;0,Q115&lt;=5),VLOOKUP(R115,баллы!A$1:F$65,Q115+1),0)</f>
        <v>0</v>
      </c>
      <c r="AB115" s="16">
        <f t="shared" si="11"/>
        <v>0</v>
      </c>
      <c r="AC115" s="47"/>
      <c r="AD115" s="56"/>
    </row>
    <row r="116" spans="1:30" s="50" customFormat="1" x14ac:dyDescent="0.2">
      <c r="A116" s="47"/>
      <c r="B116" s="49" t="s">
        <v>82</v>
      </c>
      <c r="C116" s="49" t="s">
        <v>25</v>
      </c>
      <c r="D116" s="64"/>
      <c r="E116" s="51"/>
      <c r="F116" s="47">
        <f t="shared" si="9"/>
        <v>0</v>
      </c>
      <c r="G116" s="47"/>
      <c r="H116" s="60"/>
      <c r="I116" s="47"/>
      <c r="J116" s="60"/>
      <c r="K116" s="47"/>
      <c r="L116" s="60"/>
      <c r="M116" s="47"/>
      <c r="N116" s="52"/>
      <c r="O116" s="47"/>
      <c r="P116" s="52"/>
      <c r="Q116" s="47"/>
      <c r="R116" s="60"/>
      <c r="S116" s="25">
        <f>IF(AND(H116&lt;&gt;0,G116&lt;=5),VLOOKUP(H116,баллы!A$1:F$65,G116+1),0)</f>
        <v>0</v>
      </c>
      <c r="T116" s="25">
        <f>IF(AND(J116&lt;&gt;0,I116&lt;=5),VLOOKUP(J116,баллы!A$1:F$65,I116+1),0)</f>
        <v>0</v>
      </c>
      <c r="U116" s="25">
        <f>IF(AND(L116&lt;&gt;0,K116&lt;=5),VLOOKUP(L116,баллы!A$1:F$65,K116+1),0)</f>
        <v>0</v>
      </c>
      <c r="V116" s="15"/>
      <c r="W116" s="15"/>
      <c r="X116" s="15">
        <f t="shared" si="10"/>
        <v>0</v>
      </c>
      <c r="Y116" s="25">
        <f>IF(AND(N116&lt;&gt;0,M116&lt;=5),VLOOKUP(N116,баллы!A$1:F$65,M116+1),0)</f>
        <v>0</v>
      </c>
      <c r="Z116" s="25">
        <f>IF(AND(P116&lt;&gt;0,O116&lt;=5),VLOOKUP(P116,баллы!A$1:F$65,O116+1),0)</f>
        <v>0</v>
      </c>
      <c r="AA116" s="25">
        <f>IF(AND(R116&lt;&gt;0,Q116&lt;=5),VLOOKUP(R116,баллы!A$1:F$65,Q116+1),0)</f>
        <v>0</v>
      </c>
      <c r="AB116" s="16">
        <f t="shared" si="11"/>
        <v>0</v>
      </c>
      <c r="AC116" s="47"/>
      <c r="AD116" s="56"/>
    </row>
    <row r="117" spans="1:30" s="50" customFormat="1" x14ac:dyDescent="0.2">
      <c r="A117" s="47"/>
      <c r="B117" s="50" t="s">
        <v>214</v>
      </c>
      <c r="C117" s="50" t="s">
        <v>211</v>
      </c>
      <c r="D117" s="47">
        <v>2003</v>
      </c>
      <c r="E117" s="57"/>
      <c r="F117" s="47">
        <f t="shared" si="9"/>
        <v>0</v>
      </c>
      <c r="G117" s="47"/>
      <c r="H117" s="60"/>
      <c r="I117" s="47"/>
      <c r="J117" s="60"/>
      <c r="K117" s="47"/>
      <c r="L117" s="60"/>
      <c r="M117" s="47"/>
      <c r="N117" s="52"/>
      <c r="O117" s="47"/>
      <c r="P117" s="52"/>
      <c r="Q117" s="47"/>
      <c r="R117" s="60"/>
      <c r="S117" s="25">
        <f>IF(AND(H117&lt;&gt;0,G117&lt;=5),VLOOKUP(H117,баллы!A$1:F$65,G117+1),0)</f>
        <v>0</v>
      </c>
      <c r="T117" s="25">
        <f>IF(AND(J117&lt;&gt;0,I117&lt;=5),VLOOKUP(J117,баллы!A$1:F$65,I117+1),0)</f>
        <v>0</v>
      </c>
      <c r="U117" s="25">
        <f>IF(AND(L117&lt;&gt;0,K117&lt;=5),VLOOKUP(L117,баллы!A$1:F$65,K117+1),0)</f>
        <v>0</v>
      </c>
      <c r="V117" s="15"/>
      <c r="W117" s="15"/>
      <c r="X117" s="15">
        <f t="shared" si="10"/>
        <v>0</v>
      </c>
      <c r="Y117" s="25">
        <f>IF(AND(N117&lt;&gt;0,M117&lt;=5),VLOOKUP(N117,баллы!A$1:F$65,M117+1),0)</f>
        <v>0</v>
      </c>
      <c r="Z117" s="25">
        <f>IF(AND(P117&lt;&gt;0,O117&lt;=5),VLOOKUP(P117,баллы!A$1:F$65,O117+1),0)</f>
        <v>0</v>
      </c>
      <c r="AA117" s="25">
        <f>IF(AND(R117&lt;&gt;0,Q117&lt;=5),VLOOKUP(R117,баллы!A$1:F$65,Q117+1),0)</f>
        <v>0</v>
      </c>
      <c r="AB117" s="16">
        <f t="shared" si="11"/>
        <v>0</v>
      </c>
    </row>
    <row r="118" spans="1:30" s="50" customFormat="1" x14ac:dyDescent="0.2">
      <c r="A118" s="47"/>
      <c r="B118" s="50" t="s">
        <v>195</v>
      </c>
      <c r="C118" s="50" t="s">
        <v>196</v>
      </c>
      <c r="D118" s="47">
        <v>1996</v>
      </c>
      <c r="E118" s="51"/>
      <c r="F118" s="47">
        <f t="shared" si="9"/>
        <v>0</v>
      </c>
      <c r="G118" s="47"/>
      <c r="H118" s="60"/>
      <c r="I118" s="47"/>
      <c r="J118" s="60"/>
      <c r="K118" s="47"/>
      <c r="L118" s="60"/>
      <c r="M118" s="47"/>
      <c r="N118" s="52"/>
      <c r="O118" s="47"/>
      <c r="P118" s="52"/>
      <c r="Q118" s="47"/>
      <c r="R118" s="60"/>
      <c r="S118" s="25">
        <f>IF(AND(H118&lt;&gt;0,G118&lt;=5),VLOOKUP(H118,баллы!A$1:F$65,G118+1),0)</f>
        <v>0</v>
      </c>
      <c r="T118" s="25">
        <f>IF(AND(J118&lt;&gt;0,I118&lt;=5),VLOOKUP(J118,баллы!A$1:F$65,I118+1),0)</f>
        <v>0</v>
      </c>
      <c r="U118" s="25">
        <f>IF(AND(L118&lt;&gt;0,K118&lt;=5),VLOOKUP(L118,баллы!A$1:F$65,K118+1),0)</f>
        <v>0</v>
      </c>
      <c r="V118" s="15"/>
      <c r="W118" s="15"/>
      <c r="X118" s="15">
        <f t="shared" si="10"/>
        <v>0</v>
      </c>
      <c r="Y118" s="25">
        <f>IF(AND(N118&lt;&gt;0,M118&lt;=5),VLOOKUP(N118,баллы!A$1:F$65,M118+1),0)</f>
        <v>0</v>
      </c>
      <c r="Z118" s="25">
        <f>IF(AND(P118&lt;&gt;0,O118&lt;=5),VLOOKUP(P118,баллы!A$1:F$65,O118+1),0)</f>
        <v>0</v>
      </c>
      <c r="AA118" s="25">
        <f>IF(AND(R118&lt;&gt;0,Q118&lt;=5),VLOOKUP(R118,баллы!A$1:F$65,Q118+1),0)</f>
        <v>0</v>
      </c>
      <c r="AB118" s="16">
        <f t="shared" si="11"/>
        <v>0</v>
      </c>
      <c r="AC118" s="47"/>
      <c r="AD118" s="56"/>
    </row>
    <row r="119" spans="1:30" s="50" customFormat="1" x14ac:dyDescent="0.2">
      <c r="A119" s="47"/>
      <c r="B119" s="50" t="s">
        <v>197</v>
      </c>
      <c r="C119" s="50" t="s">
        <v>25</v>
      </c>
      <c r="D119" s="47">
        <v>2003</v>
      </c>
      <c r="E119" s="51"/>
      <c r="F119" s="47">
        <f t="shared" si="9"/>
        <v>0</v>
      </c>
      <c r="G119" s="47"/>
      <c r="H119" s="60"/>
      <c r="I119" s="47"/>
      <c r="J119" s="60"/>
      <c r="K119" s="47"/>
      <c r="L119" s="60"/>
      <c r="M119" s="47"/>
      <c r="N119" s="52"/>
      <c r="O119" s="47"/>
      <c r="P119" s="52"/>
      <c r="Q119" s="47"/>
      <c r="R119" s="60"/>
      <c r="S119" s="25">
        <f>IF(AND(H119&lt;&gt;0,G119&lt;=5),VLOOKUP(H119,баллы!A$1:F$65,G119+1),0)</f>
        <v>0</v>
      </c>
      <c r="T119" s="25">
        <f>IF(AND(J119&lt;&gt;0,I119&lt;=5),VLOOKUP(J119,баллы!A$1:F$65,I119+1),0)</f>
        <v>0</v>
      </c>
      <c r="U119" s="25">
        <f>IF(AND(L119&lt;&gt;0,K119&lt;=5),VLOOKUP(L119,баллы!A$1:F$65,K119+1),0)</f>
        <v>0</v>
      </c>
      <c r="V119" s="15"/>
      <c r="W119" s="15"/>
      <c r="X119" s="15">
        <f t="shared" si="10"/>
        <v>0</v>
      </c>
      <c r="Y119" s="25">
        <f>IF(AND(N119&lt;&gt;0,M119&lt;=5),VLOOKUP(N119,баллы!A$1:F$65,M119+1),0)</f>
        <v>0</v>
      </c>
      <c r="Z119" s="25">
        <f>IF(AND(P119&lt;&gt;0,O119&lt;=5),VLOOKUP(P119,баллы!A$1:F$65,O119+1),0)</f>
        <v>0</v>
      </c>
      <c r="AA119" s="25">
        <f>IF(AND(R119&lt;&gt;0,Q119&lt;=5),VLOOKUP(R119,баллы!A$1:F$65,Q119+1),0)</f>
        <v>0</v>
      </c>
      <c r="AB119" s="16">
        <f t="shared" si="11"/>
        <v>0</v>
      </c>
      <c r="AC119" s="47"/>
      <c r="AD119" s="56"/>
    </row>
    <row r="120" spans="1:30" s="50" customFormat="1" x14ac:dyDescent="0.2">
      <c r="A120" s="47"/>
      <c r="B120" s="50" t="s">
        <v>185</v>
      </c>
      <c r="C120" s="50" t="s">
        <v>25</v>
      </c>
      <c r="D120" s="47">
        <v>2002</v>
      </c>
      <c r="E120" s="51"/>
      <c r="F120" s="47">
        <f t="shared" si="9"/>
        <v>0</v>
      </c>
      <c r="G120" s="47"/>
      <c r="H120" s="60"/>
      <c r="I120" s="47"/>
      <c r="J120" s="60"/>
      <c r="K120" s="47"/>
      <c r="L120" s="60"/>
      <c r="M120" s="47"/>
      <c r="N120" s="52"/>
      <c r="O120" s="47"/>
      <c r="P120" s="52"/>
      <c r="Q120" s="47"/>
      <c r="R120" s="60"/>
      <c r="S120" s="25">
        <f>IF(AND(H120&lt;&gt;0,G120&lt;=5),VLOOKUP(H120,баллы!A$1:F$65,G120+1),0)</f>
        <v>0</v>
      </c>
      <c r="T120" s="25">
        <f>IF(AND(J120&lt;&gt;0,I120&lt;=5),VLOOKUP(J120,баллы!A$1:F$65,I120+1),0)</f>
        <v>0</v>
      </c>
      <c r="U120" s="25">
        <f>IF(AND(L120&lt;&gt;0,K120&lt;=5),VLOOKUP(L120,баллы!A$1:F$65,K120+1),0)</f>
        <v>0</v>
      </c>
      <c r="V120" s="15"/>
      <c r="W120" s="15"/>
      <c r="X120" s="15">
        <f t="shared" si="10"/>
        <v>0</v>
      </c>
      <c r="Y120" s="25">
        <f>IF(AND(N120&lt;&gt;0,M120&lt;=5),VLOOKUP(N120,баллы!A$1:F$65,M120+1),0)</f>
        <v>0</v>
      </c>
      <c r="Z120" s="25">
        <f>IF(AND(P120&lt;&gt;0,O120&lt;=5),VLOOKUP(P120,баллы!A$1:F$65,O120+1),0)</f>
        <v>0</v>
      </c>
      <c r="AA120" s="25">
        <f>IF(AND(R120&lt;&gt;0,Q120&lt;=5),VLOOKUP(R120,баллы!A$1:F$65,Q120+1),0)</f>
        <v>0</v>
      </c>
      <c r="AB120" s="16">
        <f t="shared" si="11"/>
        <v>0</v>
      </c>
      <c r="AC120" s="47"/>
      <c r="AD120" s="56"/>
    </row>
    <row r="121" spans="1:30" s="50" customFormat="1" x14ac:dyDescent="0.2">
      <c r="A121" s="47"/>
      <c r="B121" s="50" t="s">
        <v>112</v>
      </c>
      <c r="C121" s="50" t="s">
        <v>29</v>
      </c>
      <c r="D121" s="47">
        <v>2000</v>
      </c>
      <c r="E121" s="51"/>
      <c r="F121" s="47">
        <f t="shared" si="9"/>
        <v>0</v>
      </c>
      <c r="G121" s="47"/>
      <c r="H121" s="62"/>
      <c r="I121" s="47"/>
      <c r="J121" s="62"/>
      <c r="K121" s="47"/>
      <c r="L121" s="52"/>
      <c r="M121" s="47"/>
      <c r="N121" s="52"/>
      <c r="O121" s="47"/>
      <c r="P121" s="52"/>
      <c r="Q121" s="47"/>
      <c r="R121" s="52"/>
      <c r="S121" s="25">
        <f>IF(AND(H121&lt;&gt;0,G121&lt;=5),VLOOKUP(H121,баллы!A$1:F$65,G121+1),0)</f>
        <v>0</v>
      </c>
      <c r="T121" s="25">
        <f>IF(AND(J121&lt;&gt;0,I121&lt;=5),VLOOKUP(J121,баллы!A$1:F$65,I121+1),0)</f>
        <v>0</v>
      </c>
      <c r="U121" s="25">
        <f>IF(AND(L121&lt;&gt;0,K121&lt;=5),VLOOKUP(L121,баллы!A$1:F$65,K121+1),0)</f>
        <v>0</v>
      </c>
      <c r="V121" s="15"/>
      <c r="W121" s="15"/>
      <c r="X121" s="15">
        <f t="shared" si="10"/>
        <v>0</v>
      </c>
      <c r="Y121" s="25">
        <f>IF(AND(N121&lt;&gt;0,M121&lt;=5),VLOOKUP(N121,баллы!A$1:F$65,M121+1),0)</f>
        <v>0</v>
      </c>
      <c r="Z121" s="25">
        <f>IF(AND(P121&lt;&gt;0,O121&lt;=5),VLOOKUP(P121,баллы!A$1:F$65,O121+1),0)</f>
        <v>0</v>
      </c>
      <c r="AA121" s="25">
        <f>IF(AND(R121&lt;&gt;0,Q121&lt;=5),VLOOKUP(R121,баллы!A$1:F$65,Q121+1),0)</f>
        <v>0</v>
      </c>
      <c r="AB121" s="16">
        <f t="shared" si="11"/>
        <v>0</v>
      </c>
      <c r="AC121" s="47"/>
      <c r="AD121" s="56"/>
    </row>
    <row r="122" spans="1:30" s="50" customFormat="1" x14ac:dyDescent="0.2">
      <c r="A122" s="47"/>
      <c r="B122" s="49" t="s">
        <v>49</v>
      </c>
      <c r="C122" s="49" t="s">
        <v>29</v>
      </c>
      <c r="D122" s="65">
        <v>1970</v>
      </c>
      <c r="E122" s="51"/>
      <c r="F122" s="47">
        <f t="shared" si="9"/>
        <v>0</v>
      </c>
      <c r="G122" s="47"/>
      <c r="H122" s="60"/>
      <c r="I122" s="47"/>
      <c r="J122" s="60"/>
      <c r="K122" s="47"/>
      <c r="L122" s="60"/>
      <c r="M122" s="47"/>
      <c r="N122" s="52"/>
      <c r="O122" s="47"/>
      <c r="P122" s="52"/>
      <c r="Q122" s="47"/>
      <c r="R122" s="60"/>
      <c r="S122" s="25">
        <f>IF(AND(H122&lt;&gt;0,G122&lt;=5),VLOOKUP(H122,баллы!A$1:F$65,G122+1),0)</f>
        <v>0</v>
      </c>
      <c r="T122" s="25">
        <f>IF(AND(J122&lt;&gt;0,I122&lt;=5),VLOOKUP(J122,баллы!A$1:F$65,I122+1),0)</f>
        <v>0</v>
      </c>
      <c r="U122" s="25">
        <f>IF(AND(L122&lt;&gt;0,K122&lt;=5),VLOOKUP(L122,баллы!A$1:F$65,K122+1),0)</f>
        <v>0</v>
      </c>
      <c r="V122" s="15"/>
      <c r="W122" s="15"/>
      <c r="X122" s="15">
        <f t="shared" si="10"/>
        <v>0</v>
      </c>
      <c r="Y122" s="25">
        <f>IF(AND(N122&lt;&gt;0,M122&lt;=5),VLOOKUP(N122,баллы!A$1:F$65,M122+1),0)</f>
        <v>0</v>
      </c>
      <c r="Z122" s="25">
        <f>IF(AND(P122&lt;&gt;0,O122&lt;=5),VLOOKUP(P122,баллы!A$1:F$65,O122+1),0)</f>
        <v>0</v>
      </c>
      <c r="AA122" s="25">
        <f>IF(AND(R122&lt;&gt;0,Q122&lt;=5),VLOOKUP(R122,баллы!A$1:F$65,Q122+1),0)</f>
        <v>0</v>
      </c>
      <c r="AB122" s="16">
        <f t="shared" si="11"/>
        <v>0</v>
      </c>
      <c r="AC122" s="47"/>
      <c r="AD122" s="56"/>
    </row>
    <row r="123" spans="1:30" s="50" customFormat="1" x14ac:dyDescent="0.2">
      <c r="A123" s="47"/>
      <c r="B123" s="50" t="s">
        <v>110</v>
      </c>
      <c r="C123" s="50" t="s">
        <v>29</v>
      </c>
      <c r="D123" s="47">
        <v>2002</v>
      </c>
      <c r="E123" s="51"/>
      <c r="F123" s="47">
        <f t="shared" si="9"/>
        <v>0</v>
      </c>
      <c r="G123" s="47"/>
      <c r="H123" s="62"/>
      <c r="I123" s="47"/>
      <c r="J123" s="52"/>
      <c r="K123" s="47"/>
      <c r="L123" s="52"/>
      <c r="M123" s="47"/>
      <c r="N123" s="52"/>
      <c r="O123" s="47"/>
      <c r="P123" s="52"/>
      <c r="Q123" s="47"/>
      <c r="R123" s="52"/>
      <c r="S123" s="25">
        <f>IF(AND(H123&lt;&gt;0,G123&lt;=5),VLOOKUP(H123,баллы!A$1:F$65,G123+1),0)</f>
        <v>0</v>
      </c>
      <c r="T123" s="25">
        <f>IF(AND(J123&lt;&gt;0,I123&lt;=5),VLOOKUP(J123,баллы!A$1:F$65,I123+1),0)</f>
        <v>0</v>
      </c>
      <c r="U123" s="25">
        <f>IF(AND(L123&lt;&gt;0,K123&lt;=5),VLOOKUP(L123,баллы!A$1:F$65,K123+1),0)</f>
        <v>0</v>
      </c>
      <c r="V123" s="15"/>
      <c r="W123" s="15"/>
      <c r="X123" s="15">
        <f t="shared" si="10"/>
        <v>0</v>
      </c>
      <c r="Y123" s="25">
        <f>IF(AND(N123&lt;&gt;0,M123&lt;=5),VLOOKUP(N123,баллы!A$1:F$65,M123+1),0)</f>
        <v>0</v>
      </c>
      <c r="Z123" s="25">
        <f>IF(AND(P123&lt;&gt;0,O123&lt;=5),VLOOKUP(P123,баллы!A$1:F$65,O123+1),0)</f>
        <v>0</v>
      </c>
      <c r="AA123" s="25">
        <f>IF(AND(R123&lt;&gt;0,Q123&lt;=5),VLOOKUP(R123,баллы!A$1:F$65,Q123+1),0)</f>
        <v>0</v>
      </c>
      <c r="AB123" s="16">
        <f t="shared" si="11"/>
        <v>0</v>
      </c>
      <c r="AC123" s="47"/>
      <c r="AD123" s="56"/>
    </row>
    <row r="124" spans="1:30" s="50" customFormat="1" x14ac:dyDescent="0.2">
      <c r="A124" s="47"/>
      <c r="B124" s="50" t="s">
        <v>106</v>
      </c>
      <c r="C124" s="50" t="s">
        <v>29</v>
      </c>
      <c r="D124" s="47">
        <v>1992</v>
      </c>
      <c r="E124" s="51"/>
      <c r="F124" s="47">
        <f t="shared" si="9"/>
        <v>0</v>
      </c>
      <c r="G124" s="47"/>
      <c r="H124" s="62"/>
      <c r="I124" s="47"/>
      <c r="J124" s="52"/>
      <c r="K124" s="47"/>
      <c r="L124" s="52"/>
      <c r="M124" s="47"/>
      <c r="N124" s="52"/>
      <c r="O124" s="47"/>
      <c r="P124" s="52"/>
      <c r="Q124" s="47"/>
      <c r="R124" s="52"/>
      <c r="S124" s="25">
        <f>IF(AND(H124&lt;&gt;0,G124&lt;=5),VLOOKUP(H124,баллы!A$1:F$65,G124+1),0)</f>
        <v>0</v>
      </c>
      <c r="T124" s="25">
        <f>IF(AND(J124&lt;&gt;0,I124&lt;=5),VLOOKUP(J124,баллы!A$1:F$65,I124+1),0)</f>
        <v>0</v>
      </c>
      <c r="U124" s="25">
        <f>IF(AND(L124&lt;&gt;0,K124&lt;=5),VLOOKUP(L124,баллы!A$1:F$65,K124+1),0)</f>
        <v>0</v>
      </c>
      <c r="V124" s="15"/>
      <c r="W124" s="15"/>
      <c r="X124" s="15">
        <f t="shared" si="10"/>
        <v>0</v>
      </c>
      <c r="Y124" s="25">
        <f>IF(AND(N124&lt;&gt;0,M124&lt;=5),VLOOKUP(N124,баллы!A$1:F$65,M124+1),0)</f>
        <v>0</v>
      </c>
      <c r="Z124" s="25">
        <f>IF(AND(P124&lt;&gt;0,O124&lt;=5),VLOOKUP(P124,баллы!A$1:F$65,O124+1),0)</f>
        <v>0</v>
      </c>
      <c r="AA124" s="25">
        <f>IF(AND(R124&lt;&gt;0,Q124&lt;=5),VLOOKUP(R124,баллы!A$1:F$65,Q124+1),0)</f>
        <v>0</v>
      </c>
      <c r="AB124" s="16">
        <f t="shared" si="11"/>
        <v>0</v>
      </c>
      <c r="AC124" s="47"/>
      <c r="AD124" s="56"/>
    </row>
    <row r="125" spans="1:30" s="50" customFormat="1" x14ac:dyDescent="0.2">
      <c r="A125" s="47"/>
      <c r="B125" s="50" t="s">
        <v>252</v>
      </c>
      <c r="C125" s="50" t="s">
        <v>25</v>
      </c>
      <c r="D125" s="47">
        <v>2004</v>
      </c>
      <c r="E125" s="57"/>
      <c r="F125" s="47">
        <f t="shared" si="9"/>
        <v>0</v>
      </c>
      <c r="G125" s="47"/>
      <c r="H125" s="60"/>
      <c r="I125" s="47"/>
      <c r="J125" s="60"/>
      <c r="K125" s="47"/>
      <c r="L125" s="60"/>
      <c r="M125" s="47"/>
      <c r="N125" s="60"/>
      <c r="O125" s="47"/>
      <c r="P125" s="52"/>
      <c r="Q125" s="47"/>
      <c r="R125" s="60"/>
      <c r="S125" s="25">
        <f>IF(AND(H125&lt;&gt;0,G125&lt;=5),VLOOKUP(H125,баллы!A$1:F$65,G125+1),0)</f>
        <v>0</v>
      </c>
      <c r="T125" s="25">
        <f>IF(AND(J125&lt;&gt;0,I125&lt;=5),VLOOKUP(J125,баллы!A$1:F$65,I125+1),0)</f>
        <v>0</v>
      </c>
      <c r="U125" s="25">
        <f>IF(AND(L125&lt;&gt;0,K125&lt;=5),VLOOKUP(L125,баллы!A$1:F$65,K125+1),0)</f>
        <v>0</v>
      </c>
      <c r="V125" s="15"/>
      <c r="W125" s="15"/>
      <c r="X125" s="15">
        <f t="shared" si="10"/>
        <v>0</v>
      </c>
      <c r="Y125" s="25">
        <f>IF(AND(N125&lt;&gt;0,M125&lt;=5),VLOOKUP(N125,баллы!A$1:F$65,M125+1),0)</f>
        <v>0</v>
      </c>
      <c r="Z125" s="25">
        <f>IF(AND(P125&lt;&gt;0,O125&lt;=5),VLOOKUP(P125,баллы!A$1:F$65,O125+1),0)</f>
        <v>0</v>
      </c>
      <c r="AA125" s="25">
        <f>IF(AND(R125&lt;&gt;0,Q125&lt;=5),VLOOKUP(R125,баллы!A$1:F$65,Q125+1),0)</f>
        <v>0</v>
      </c>
      <c r="AB125" s="16">
        <f t="shared" si="11"/>
        <v>0</v>
      </c>
    </row>
    <row r="126" spans="1:30" s="50" customFormat="1" x14ac:dyDescent="0.2">
      <c r="A126" s="47"/>
      <c r="B126" s="49" t="s">
        <v>46</v>
      </c>
      <c r="C126" s="49" t="s">
        <v>25</v>
      </c>
      <c r="D126" s="64">
        <v>1973</v>
      </c>
      <c r="E126" s="51"/>
      <c r="F126" s="47">
        <f t="shared" si="9"/>
        <v>0</v>
      </c>
      <c r="G126" s="47"/>
      <c r="H126" s="62"/>
      <c r="I126" s="47"/>
      <c r="J126" s="60"/>
      <c r="K126" s="47"/>
      <c r="L126" s="60"/>
      <c r="M126" s="47"/>
      <c r="N126" s="52"/>
      <c r="O126" s="47"/>
      <c r="P126" s="52"/>
      <c r="Q126" s="47"/>
      <c r="R126" s="60"/>
      <c r="S126" s="25">
        <f>IF(AND(H126&lt;&gt;0,G126&lt;=5),VLOOKUP(H126,баллы!A$1:F$65,G126+1),0)</f>
        <v>0</v>
      </c>
      <c r="T126" s="25">
        <f>IF(AND(J126&lt;&gt;0,I126&lt;=5),VLOOKUP(J126,баллы!A$1:F$65,I126+1),0)</f>
        <v>0</v>
      </c>
      <c r="U126" s="25">
        <f>IF(AND(L126&lt;&gt;0,K126&lt;=5),VLOOKUP(L126,баллы!A$1:F$65,K126+1),0)</f>
        <v>0</v>
      </c>
      <c r="V126" s="15"/>
      <c r="W126" s="15"/>
      <c r="X126" s="15">
        <f t="shared" si="10"/>
        <v>0</v>
      </c>
      <c r="Y126" s="25">
        <f>IF(AND(N126&lt;&gt;0,M126&lt;=5),VLOOKUP(N126,баллы!A$1:F$65,M126+1),0)</f>
        <v>0</v>
      </c>
      <c r="Z126" s="25">
        <f>IF(AND(P126&lt;&gt;0,O126&lt;=5),VLOOKUP(P126,баллы!A$1:F$65,O126+1),0)</f>
        <v>0</v>
      </c>
      <c r="AA126" s="25">
        <f>IF(AND(R126&lt;&gt;0,Q126&lt;=5),VLOOKUP(R126,баллы!A$1:F$65,Q126+1),0)</f>
        <v>0</v>
      </c>
      <c r="AB126" s="16">
        <f t="shared" si="11"/>
        <v>0</v>
      </c>
      <c r="AC126" s="47"/>
      <c r="AD126" s="56"/>
    </row>
    <row r="127" spans="1:30" s="50" customFormat="1" x14ac:dyDescent="0.2">
      <c r="A127" s="47"/>
      <c r="B127" s="50" t="s">
        <v>260</v>
      </c>
      <c r="C127" s="50" t="s">
        <v>244</v>
      </c>
      <c r="D127" s="47">
        <v>2005</v>
      </c>
      <c r="E127" s="57"/>
      <c r="F127" s="47">
        <f t="shared" si="9"/>
        <v>0</v>
      </c>
      <c r="G127" s="47"/>
      <c r="H127" s="60"/>
      <c r="I127" s="47"/>
      <c r="J127" s="60"/>
      <c r="K127" s="47"/>
      <c r="L127" s="60"/>
      <c r="M127" s="47"/>
      <c r="N127" s="60"/>
      <c r="O127" s="47"/>
      <c r="P127" s="52"/>
      <c r="Q127" s="47"/>
      <c r="R127" s="60"/>
      <c r="S127" s="25">
        <f>IF(AND(H127&lt;&gt;0,G127&lt;=5),VLOOKUP(H127,баллы!A$1:F$65,G127+1),0)</f>
        <v>0</v>
      </c>
      <c r="T127" s="25">
        <f>IF(AND(J127&lt;&gt;0,I127&lt;=5),VLOOKUP(J127,баллы!A$1:F$65,I127+1),0)</f>
        <v>0</v>
      </c>
      <c r="U127" s="25">
        <f>IF(AND(L127&lt;&gt;0,K127&lt;=5),VLOOKUP(L127,баллы!A$1:F$65,K127+1),0)</f>
        <v>0</v>
      </c>
      <c r="V127" s="15"/>
      <c r="W127" s="15"/>
      <c r="X127" s="15">
        <f t="shared" si="10"/>
        <v>0</v>
      </c>
      <c r="Y127" s="25">
        <f>IF(AND(N127&lt;&gt;0,M127&lt;=5),VLOOKUP(N127,баллы!A$1:F$65,M127+1),0)</f>
        <v>0</v>
      </c>
      <c r="Z127" s="25">
        <f>IF(AND(P127&lt;&gt;0,O127&lt;=5),VLOOKUP(P127,баллы!A$1:F$65,O127+1),0)</f>
        <v>0</v>
      </c>
      <c r="AA127" s="25">
        <f>IF(AND(R127&lt;&gt;0,Q127&lt;=5),VLOOKUP(R127,баллы!A$1:F$65,Q127+1),0)</f>
        <v>0</v>
      </c>
      <c r="AB127" s="16">
        <f t="shared" si="11"/>
        <v>0</v>
      </c>
    </row>
    <row r="128" spans="1:30" s="50" customFormat="1" x14ac:dyDescent="0.2">
      <c r="A128" s="47"/>
      <c r="B128" s="50" t="s">
        <v>109</v>
      </c>
      <c r="C128" s="50" t="s">
        <v>29</v>
      </c>
      <c r="D128" s="47">
        <v>2000</v>
      </c>
      <c r="E128" s="51"/>
      <c r="F128" s="47">
        <f t="shared" si="9"/>
        <v>0</v>
      </c>
      <c r="G128" s="47"/>
      <c r="H128" s="62"/>
      <c r="I128" s="47"/>
      <c r="J128" s="52"/>
      <c r="K128" s="47"/>
      <c r="L128" s="52"/>
      <c r="M128" s="47"/>
      <c r="N128" s="52"/>
      <c r="O128" s="47"/>
      <c r="P128" s="52"/>
      <c r="Q128" s="47"/>
      <c r="R128" s="52"/>
      <c r="S128" s="25">
        <f>IF(AND(H128&lt;&gt;0,G128&lt;=5),VLOOKUP(H128,баллы!A$1:F$65,G128+1),0)</f>
        <v>0</v>
      </c>
      <c r="T128" s="25">
        <f>IF(AND(J128&lt;&gt;0,I128&lt;=5),VLOOKUP(J128,баллы!A$1:F$65,I128+1),0)</f>
        <v>0</v>
      </c>
      <c r="U128" s="25">
        <f>IF(AND(L128&lt;&gt;0,K128&lt;=5),VLOOKUP(L128,баллы!A$1:F$65,K128+1),0)</f>
        <v>0</v>
      </c>
      <c r="V128" s="15"/>
      <c r="W128" s="15"/>
      <c r="X128" s="15">
        <f t="shared" si="10"/>
        <v>0</v>
      </c>
      <c r="Y128" s="25">
        <f>IF(AND(N128&lt;&gt;0,M128&lt;=5),VLOOKUP(N128,баллы!A$1:F$65,M128+1),0)</f>
        <v>0</v>
      </c>
      <c r="Z128" s="25">
        <f>IF(AND(P128&lt;&gt;0,O128&lt;=5),VLOOKUP(P128,баллы!A$1:F$65,O128+1),0)</f>
        <v>0</v>
      </c>
      <c r="AA128" s="25">
        <f>IF(AND(R128&lt;&gt;0,Q128&lt;=5),VLOOKUP(R128,баллы!A$1:F$65,Q128+1),0)</f>
        <v>0</v>
      </c>
      <c r="AB128" s="16">
        <f t="shared" si="11"/>
        <v>0</v>
      </c>
      <c r="AC128" s="47"/>
      <c r="AD128" s="56"/>
    </row>
    <row r="129" spans="1:30" s="50" customFormat="1" x14ac:dyDescent="0.2">
      <c r="A129" s="47"/>
      <c r="B129" s="50" t="s">
        <v>94</v>
      </c>
      <c r="C129" s="50" t="s">
        <v>29</v>
      </c>
      <c r="D129" s="47">
        <v>1998</v>
      </c>
      <c r="E129" s="51"/>
      <c r="F129" s="47">
        <f t="shared" si="9"/>
        <v>0</v>
      </c>
      <c r="G129" s="47"/>
      <c r="H129" s="62"/>
      <c r="I129" s="47"/>
      <c r="J129" s="52"/>
      <c r="K129" s="47"/>
      <c r="L129" s="52"/>
      <c r="M129" s="47"/>
      <c r="N129" s="52"/>
      <c r="O129" s="47"/>
      <c r="P129" s="52"/>
      <c r="Q129" s="47"/>
      <c r="R129" s="52"/>
      <c r="S129" s="25">
        <f>IF(AND(H129&lt;&gt;0,G129&lt;=5),VLOOKUP(H129,баллы!A$1:F$65,G129+1),0)</f>
        <v>0</v>
      </c>
      <c r="T129" s="25">
        <f>IF(AND(J129&lt;&gt;0,I129&lt;=5),VLOOKUP(J129,баллы!A$1:F$65,I129+1),0)</f>
        <v>0</v>
      </c>
      <c r="U129" s="25">
        <f>IF(AND(L129&lt;&gt;0,K129&lt;=5),VLOOKUP(L129,баллы!A$1:F$65,K129+1),0)</f>
        <v>0</v>
      </c>
      <c r="V129" s="15"/>
      <c r="W129" s="15"/>
      <c r="X129" s="15">
        <f t="shared" si="10"/>
        <v>0</v>
      </c>
      <c r="Y129" s="25">
        <f>IF(AND(N129&lt;&gt;0,M129&lt;=5),VLOOKUP(N129,баллы!A$1:F$65,M129+1),0)</f>
        <v>0</v>
      </c>
      <c r="Z129" s="25">
        <f>IF(AND(P129&lt;&gt;0,O129&lt;=5),VLOOKUP(P129,баллы!A$1:F$65,O129+1),0)</f>
        <v>0</v>
      </c>
      <c r="AA129" s="25">
        <f>IF(AND(R129&lt;&gt;0,Q129&lt;=5),VLOOKUP(R129,баллы!A$1:F$65,Q129+1),0)</f>
        <v>0</v>
      </c>
      <c r="AB129" s="16">
        <f t="shared" si="11"/>
        <v>0</v>
      </c>
      <c r="AC129" s="47"/>
      <c r="AD129" s="56"/>
    </row>
    <row r="130" spans="1:30" x14ac:dyDescent="0.2">
      <c r="A130" s="47"/>
      <c r="B130" s="50" t="s">
        <v>89</v>
      </c>
      <c r="C130" s="50" t="s">
        <v>25</v>
      </c>
      <c r="D130" s="47">
        <v>1984</v>
      </c>
      <c r="E130" s="51"/>
      <c r="F130" s="47">
        <f t="shared" si="9"/>
        <v>0</v>
      </c>
      <c r="G130" s="47"/>
      <c r="H130" s="62"/>
      <c r="I130" s="47"/>
      <c r="J130" s="52"/>
      <c r="K130" s="47"/>
      <c r="L130" s="52"/>
      <c r="M130" s="47"/>
      <c r="N130" s="52"/>
      <c r="O130" s="47"/>
      <c r="P130" s="52"/>
      <c r="Q130" s="47"/>
      <c r="R130" s="52"/>
      <c r="S130" s="25">
        <f>IF(AND(H130&lt;&gt;0,G130&lt;=5),VLOOKUP(H130,баллы!A$1:F$65,G130+1),0)</f>
        <v>0</v>
      </c>
      <c r="T130" s="25">
        <f>IF(AND(J130&lt;&gt;0,I130&lt;=5),VLOOKUP(J130,баллы!A$1:F$65,I130+1),0)</f>
        <v>0</v>
      </c>
      <c r="U130" s="25">
        <f>IF(AND(L130&lt;&gt;0,K130&lt;=5),VLOOKUP(L130,баллы!A$1:F$65,K130+1),0)</f>
        <v>0</v>
      </c>
      <c r="X130" s="15">
        <f t="shared" si="10"/>
        <v>0</v>
      </c>
      <c r="Y130" s="25">
        <f>IF(AND(N130&lt;&gt;0,M130&lt;=5),VLOOKUP(N130,баллы!A$1:F$65,M130+1),0)</f>
        <v>0</v>
      </c>
      <c r="Z130" s="25">
        <f>IF(AND(P130&lt;&gt;0,O130&lt;=5),VLOOKUP(P130,баллы!A$1:F$65,O130+1),0)</f>
        <v>0</v>
      </c>
      <c r="AA130" s="25">
        <f>IF(AND(R130&lt;&gt;0,Q130&lt;=5),VLOOKUP(R130,баллы!A$1:F$65,Q130+1),0)</f>
        <v>0</v>
      </c>
      <c r="AB130" s="16">
        <f t="shared" si="11"/>
        <v>0</v>
      </c>
      <c r="AC130" s="47"/>
      <c r="AD130" s="56"/>
    </row>
    <row r="131" spans="1:30" x14ac:dyDescent="0.2">
      <c r="S131" s="25">
        <f>IF(AND(H131&lt;&gt;0,G131&lt;=5),VLOOKUP(H131,баллы!A$1:F$65,G131+1),0)</f>
        <v>0</v>
      </c>
      <c r="T131" s="25">
        <f>IF(AND(J131&lt;&gt;0,I131&lt;=5),VLOOKUP(J131,баллы!A$1:F$65,I131+1),0)</f>
        <v>0</v>
      </c>
      <c r="U131" s="25">
        <f>IF(AND(L131&lt;&gt;0,K131&lt;=5),VLOOKUP(L131,баллы!A$1:F$65,K131+1),0)</f>
        <v>0</v>
      </c>
      <c r="Y131" s="25">
        <f>IF(AND(N131&lt;&gt;0,M131&lt;=5),VLOOKUP(N131,баллы!A$1:F$65,M131+1),0)</f>
        <v>0</v>
      </c>
      <c r="Z131" s="25">
        <f>IF(AND(P131&lt;&gt;0,O131&lt;=5),VLOOKUP(P131,баллы!A$1:F$65,O131+1),0)</f>
        <v>0</v>
      </c>
      <c r="AA131" s="25">
        <f>IF(AND(R131&lt;&gt;0,Q131&lt;=5),VLOOKUP(P131,баллы!A$1:F$65,O131+1),0)</f>
        <v>0</v>
      </c>
    </row>
    <row r="132" spans="1:30" x14ac:dyDescent="0.2">
      <c r="S132" s="25">
        <f>IF(AND(H132&lt;&gt;0,G132&lt;=5),VLOOKUP(H132,баллы!A$1:F$65,G132+1),0)</f>
        <v>0</v>
      </c>
      <c r="T132" s="25">
        <f>IF(AND(J132&lt;&gt;0,I132&lt;=5),VLOOKUP(J132,баллы!A$1:F$65,I132+1),0)</f>
        <v>0</v>
      </c>
      <c r="U132" s="25">
        <f>IF(AND(L132&lt;&gt;0,K132&lt;=5),VLOOKUP(L132,баллы!A$1:F$65,K132+1),0)</f>
        <v>0</v>
      </c>
      <c r="Y132" s="25">
        <f>IF(AND(N132&lt;&gt;0,M132&lt;=5),VLOOKUP(N132,баллы!A$1:F$65,M132+1),0)</f>
        <v>0</v>
      </c>
      <c r="Z132" s="25">
        <f>IF(AND(P132&lt;&gt;0,O132&lt;=5),VLOOKUP(P132,баллы!A$1:F$65,O132+1),0)</f>
        <v>0</v>
      </c>
      <c r="AA132" s="25">
        <f>IF(AND(R132&lt;&gt;0,Q132&lt;=5),VLOOKUP(P132,баллы!A$1:F$65,O132+1),0)</f>
        <v>0</v>
      </c>
    </row>
    <row r="133" spans="1:30" x14ac:dyDescent="0.2">
      <c r="S133" s="25">
        <f>IF(AND(H133&lt;&gt;0,G133&lt;=5),VLOOKUP(H133,баллы!A$1:F$65,G133+1),0)</f>
        <v>0</v>
      </c>
      <c r="T133" s="25">
        <f>IF(AND(J133&lt;&gt;0,I133&lt;=5),VLOOKUP(J133,баллы!A$1:F$65,I133+1),0)</f>
        <v>0</v>
      </c>
      <c r="U133" s="25">
        <f>IF(AND(L133&lt;&gt;0,K133&lt;=5),VLOOKUP(L133,баллы!A$1:F$65,K133+1),0)</f>
        <v>0</v>
      </c>
      <c r="Y133" s="25">
        <f>IF(AND(N133&lt;&gt;0,M133&lt;=5),VLOOKUP(N133,баллы!A$1:F$65,M133+1),0)</f>
        <v>0</v>
      </c>
      <c r="Z133" s="25">
        <f>IF(AND(P133&lt;&gt;0,O133&lt;=5),VLOOKUP(P133,баллы!A$1:F$65,O133+1),0)</f>
        <v>0</v>
      </c>
      <c r="AA133" s="25">
        <f>IF(AND(R133&lt;&gt;0,Q133&lt;=5),VLOOKUP(P133,баллы!A$1:F$65,O133+1),0)</f>
        <v>0</v>
      </c>
    </row>
    <row r="134" spans="1:30" x14ac:dyDescent="0.2">
      <c r="S134" s="25">
        <f>IF(AND(H134&lt;&gt;0,G134&lt;=5),VLOOKUP(H134,баллы!A$1:F$65,G134+1),0)</f>
        <v>0</v>
      </c>
      <c r="T134" s="25">
        <f>IF(AND(J134&lt;&gt;0,I134&lt;=5),VLOOKUP(J134,баллы!A$1:F$65,I134+1),0)</f>
        <v>0</v>
      </c>
      <c r="U134" s="25">
        <f>IF(AND(L134&lt;&gt;0,K134&lt;=5),VLOOKUP(L134,баллы!A$1:F$65,K134+1),0)</f>
        <v>0</v>
      </c>
      <c r="Y134" s="25">
        <f>IF(AND(N134&lt;&gt;0,M134&lt;=5),VLOOKUP(N134,баллы!A$1:F$65,M134+1),0)</f>
        <v>0</v>
      </c>
      <c r="Z134" s="25">
        <f>IF(AND(P134&lt;&gt;0,O134&lt;=5),VLOOKUP(P134,баллы!A$1:F$65,O134+1),0)</f>
        <v>0</v>
      </c>
      <c r="AA134" s="25">
        <f>IF(AND(R134&lt;&gt;0,Q134&lt;=5),VLOOKUP(P134,баллы!A$1:F$65,O134+1),0)</f>
        <v>0</v>
      </c>
    </row>
    <row r="135" spans="1:30" x14ac:dyDescent="0.2">
      <c r="S135" s="25">
        <f>IF(AND(H135&lt;&gt;0,G135&lt;=5),VLOOKUP(H135,баллы!A$1:F$65,G135+1),0)</f>
        <v>0</v>
      </c>
      <c r="T135" s="25">
        <f>IF(AND(J135&lt;&gt;0,I135&lt;=5),VLOOKUP(J135,баллы!A$1:F$65,I135+1),0)</f>
        <v>0</v>
      </c>
      <c r="U135" s="25">
        <f>IF(AND(L135&lt;&gt;0,K135&lt;=5),VLOOKUP(L135,баллы!A$1:F$65,K135+1),0)</f>
        <v>0</v>
      </c>
      <c r="Y135" s="25">
        <f>IF(AND(N135&lt;&gt;0,M135&lt;=5),VLOOKUP(N135,баллы!A$1:F$65,M135+1),0)</f>
        <v>0</v>
      </c>
      <c r="Z135" s="25">
        <f>IF(AND(P135&lt;&gt;0,O135&lt;=5),VLOOKUP(P135,баллы!A$1:F$65,O135+1),0)</f>
        <v>0</v>
      </c>
      <c r="AA135" s="25">
        <f>IF(AND(R135&lt;&gt;0,Q135&lt;=5),VLOOKUP(P135,баллы!A$1:F$65,O135+1),0)</f>
        <v>0</v>
      </c>
    </row>
    <row r="136" spans="1:30" x14ac:dyDescent="0.2">
      <c r="S136" s="25">
        <f>IF(AND(H136&lt;&gt;0,G136&lt;=5),VLOOKUP(H136,баллы!A$1:F$65,G136+1),0)</f>
        <v>0</v>
      </c>
      <c r="T136" s="25">
        <f>IF(AND(J136&lt;&gt;0,I136&lt;=5),VLOOKUP(J136,баллы!A$1:F$65,I136+1),0)</f>
        <v>0</v>
      </c>
      <c r="U136" s="25">
        <f>IF(AND(L136&lt;&gt;0,K136&lt;=5),VLOOKUP(L136,баллы!A$1:F$65,K136+1),0)</f>
        <v>0</v>
      </c>
      <c r="Y136" s="25">
        <f>IF(AND(N136&lt;&gt;0,M136&lt;=5),VLOOKUP(N136,баллы!A$1:F$65,M136+1),0)</f>
        <v>0</v>
      </c>
      <c r="Z136" s="25">
        <f>IF(AND(P136&lt;&gt;0,O136&lt;=5),VLOOKUP(P136,баллы!A$1:F$65,O136+1),0)</f>
        <v>0</v>
      </c>
      <c r="AA136" s="25">
        <f>IF(AND(R136&lt;&gt;0,Q136&lt;=5),VLOOKUP(P136,баллы!A$1:F$65,O136+1),0)</f>
        <v>0</v>
      </c>
    </row>
    <row r="137" spans="1:30" x14ac:dyDescent="0.2">
      <c r="S137" s="25">
        <f>IF(AND(H137&lt;&gt;0,G137&lt;=5),VLOOKUP(H137,баллы!A$1:F$65,G137+1),0)</f>
        <v>0</v>
      </c>
      <c r="T137" s="25">
        <f>IF(AND(J137&lt;&gt;0,I137&lt;=5),VLOOKUP(J137,баллы!A$1:F$65,I137+1),0)</f>
        <v>0</v>
      </c>
      <c r="U137" s="25">
        <f>IF(AND(L137&lt;&gt;0,K137&lt;=5),VLOOKUP(L137,баллы!A$1:F$65,K137+1),0)</f>
        <v>0</v>
      </c>
      <c r="Y137" s="25">
        <f>IF(AND(N137&lt;&gt;0,M137&lt;=5),VLOOKUP(N137,баллы!A$1:F$65,M137+1),0)</f>
        <v>0</v>
      </c>
      <c r="Z137" s="25">
        <f>IF(AND(P137&lt;&gt;0,O137&lt;=5),VLOOKUP(P137,баллы!A$1:F$65,O137+1),0)</f>
        <v>0</v>
      </c>
      <c r="AA137" s="25">
        <f>IF(AND(R137&lt;&gt;0,Q137&lt;=5),VLOOKUP(P137,баллы!A$1:F$65,O137+1),0)</f>
        <v>0</v>
      </c>
    </row>
    <row r="138" spans="1:30" x14ac:dyDescent="0.2">
      <c r="S138" s="25">
        <f>IF(AND(H138&lt;&gt;0,G138&lt;=5),VLOOKUP(H138,баллы!A$1:F$65,G138+1),0)</f>
        <v>0</v>
      </c>
      <c r="T138" s="25">
        <f>IF(AND(J138&lt;&gt;0,I138&lt;=5),VLOOKUP(J138,баллы!A$1:F$65,I138+1),0)</f>
        <v>0</v>
      </c>
      <c r="U138" s="25">
        <f>IF(AND(L138&lt;&gt;0,K138&lt;=5),VLOOKUP(L138,баллы!A$1:F$65,K138+1),0)</f>
        <v>0</v>
      </c>
      <c r="Y138" s="25">
        <f>IF(AND(N138&lt;&gt;0,M138&lt;=5),VLOOKUP(N138,баллы!A$1:F$65,M138+1),0)</f>
        <v>0</v>
      </c>
      <c r="Z138" s="25">
        <f>IF(AND(P138&lt;&gt;0,O138&lt;=5),VLOOKUP(P138,баллы!A$1:F$65,O138+1),0)</f>
        <v>0</v>
      </c>
      <c r="AA138" s="25">
        <f>IF(AND(R138&lt;&gt;0,Q138&lt;=5),VLOOKUP(P138,баллы!A$1:F$65,O138+1),0)</f>
        <v>0</v>
      </c>
    </row>
    <row r="139" spans="1:30" x14ac:dyDescent="0.2">
      <c r="S139" s="25">
        <f>IF(AND(H139&lt;&gt;0,G139&lt;=5),VLOOKUP(H139,баллы!A$1:F$65,G139+1),0)</f>
        <v>0</v>
      </c>
      <c r="T139" s="25">
        <f>IF(AND(J139&lt;&gt;0,I139&lt;=5),VLOOKUP(J139,баллы!A$1:F$65,I139+1),0)</f>
        <v>0</v>
      </c>
      <c r="U139" s="25">
        <f>IF(AND(L139&lt;&gt;0,K139&lt;=5),VLOOKUP(L139,баллы!A$1:F$65,K139+1),0)</f>
        <v>0</v>
      </c>
      <c r="Y139" s="25">
        <f>IF(AND(N139&lt;&gt;0,M139&lt;=5),VLOOKUP(N139,баллы!A$1:F$65,M139+1),0)</f>
        <v>0</v>
      </c>
      <c r="Z139" s="25">
        <f>IF(AND(P139&lt;&gt;0,O139&lt;=5),VLOOKUP(P139,баллы!A$1:F$65,O139+1),0)</f>
        <v>0</v>
      </c>
      <c r="AA139" s="25">
        <f>IF(AND(R139&lt;&gt;0,Q139&lt;=5),VLOOKUP(P139,баллы!A$1:F$65,O139+1),0)</f>
        <v>0</v>
      </c>
    </row>
    <row r="140" spans="1:30" x14ac:dyDescent="0.2">
      <c r="S140" s="25">
        <f>IF(AND(H140&lt;&gt;0,G140&lt;=5),VLOOKUP(H140,баллы!A$1:F$65,G140+1),0)</f>
        <v>0</v>
      </c>
      <c r="T140" s="25">
        <f>IF(AND(J140&lt;&gt;0,I140&lt;=5),VLOOKUP(J140,баллы!A$1:F$65,I140+1),0)</f>
        <v>0</v>
      </c>
      <c r="U140" s="25">
        <f>IF(AND(L140&lt;&gt;0,K140&lt;=5),VLOOKUP(L140,баллы!A$1:F$65,K140+1),0)</f>
        <v>0</v>
      </c>
      <c r="Y140" s="25">
        <f>IF(AND(N140&lt;&gt;0,M140&lt;=5),VLOOKUP(N140,баллы!A$1:F$65,M140+1),0)</f>
        <v>0</v>
      </c>
      <c r="Z140" s="25">
        <f>IF(AND(P140&lt;&gt;0,O140&lt;=5),VLOOKUP(P140,баллы!A$1:F$65,O140+1),0)</f>
        <v>0</v>
      </c>
      <c r="AA140" s="25">
        <f>IF(AND(R140&lt;&gt;0,Q140&lt;=5),VLOOKUP(P140,баллы!A$1:F$65,O140+1),0)</f>
        <v>0</v>
      </c>
    </row>
    <row r="141" spans="1:30" x14ac:dyDescent="0.2">
      <c r="S141" s="25">
        <f>IF(AND(H141&lt;&gt;0,G141&lt;=5),VLOOKUP(H141,баллы!A$1:F$65,G141+1),0)</f>
        <v>0</v>
      </c>
      <c r="T141" s="25">
        <f>IF(AND(J141&lt;&gt;0,I141&lt;=5),VLOOKUP(J141,баллы!A$1:F$65,I141+1),0)</f>
        <v>0</v>
      </c>
      <c r="U141" s="25">
        <f>IF(AND(L141&lt;&gt;0,K141&lt;=5),VLOOKUP(L141,баллы!A$1:F$65,K141+1),0)</f>
        <v>0</v>
      </c>
      <c r="Y141" s="25">
        <f>IF(AND(N141&lt;&gt;0,M141&lt;=5),VLOOKUP(N141,баллы!A$1:F$65,M141+1),0)</f>
        <v>0</v>
      </c>
      <c r="Z141" s="25">
        <f>IF(AND(P141&lt;&gt;0,O141&lt;=5),VLOOKUP(P141,баллы!A$1:F$65,O141+1),0)</f>
        <v>0</v>
      </c>
      <c r="AA141" s="25">
        <f>IF(AND(R141&lt;&gt;0,Q141&lt;=5),VLOOKUP(P141,баллы!A$1:F$65,O141+1),0)</f>
        <v>0</v>
      </c>
    </row>
    <row r="142" spans="1:30" x14ac:dyDescent="0.2">
      <c r="S142" s="25">
        <f>IF(AND(H142&lt;&gt;0,G142&lt;=5),VLOOKUP(H142,баллы!A$1:F$65,G142+1),0)</f>
        <v>0</v>
      </c>
      <c r="T142" s="25">
        <f>IF(AND(J142&lt;&gt;0,I142&lt;=5),VLOOKUP(J142,баллы!A$1:F$65,I142+1),0)</f>
        <v>0</v>
      </c>
      <c r="U142" s="25">
        <f>IF(AND(L142&lt;&gt;0,K142&lt;=5),VLOOKUP(L142,баллы!A$1:F$65,K142+1),0)</f>
        <v>0</v>
      </c>
      <c r="Y142" s="25">
        <f>IF(AND(N142&lt;&gt;0,M142&lt;=5),VLOOKUP(N142,баллы!A$1:F$65,M142+1),0)</f>
        <v>0</v>
      </c>
      <c r="Z142" s="25">
        <f>IF(AND(P142&lt;&gt;0,O142&lt;=5),VLOOKUP(P142,баллы!A$1:F$65,O142+1),0)</f>
        <v>0</v>
      </c>
      <c r="AA142" s="25">
        <f>IF(AND(R142&lt;&gt;0,Q142&lt;=5),VLOOKUP(P142,баллы!A$1:F$65,O142+1),0)</f>
        <v>0</v>
      </c>
    </row>
    <row r="143" spans="1:30" x14ac:dyDescent="0.2">
      <c r="S143" s="25">
        <f>IF(AND(H143&lt;&gt;0,G143&lt;=5),VLOOKUP(H143,баллы!A$1:F$65,G143+1),0)</f>
        <v>0</v>
      </c>
      <c r="T143" s="25">
        <f>IF(AND(J143&lt;&gt;0,I143&lt;=5),VLOOKUP(J143,баллы!A$1:F$65,I143+1),0)</f>
        <v>0</v>
      </c>
      <c r="U143" s="25">
        <f>IF(AND(L143&lt;&gt;0,K143&lt;=5),VLOOKUP(L143,баллы!A$1:F$65,K143+1),0)</f>
        <v>0</v>
      </c>
      <c r="Y143" s="25">
        <f>IF(AND(N143&lt;&gt;0,M143&lt;=5),VLOOKUP(N143,баллы!A$1:F$65,M143+1),0)</f>
        <v>0</v>
      </c>
      <c r="Z143" s="25">
        <f>IF(AND(P143&lt;&gt;0,O143&lt;=5),VLOOKUP(P143,баллы!A$1:F$65,O143+1),0)</f>
        <v>0</v>
      </c>
      <c r="AA143" s="25">
        <f>IF(AND(R143&lt;&gt;0,Q143&lt;=5),VLOOKUP(P143,баллы!A$1:F$65,O143+1),0)</f>
        <v>0</v>
      </c>
    </row>
    <row r="144" spans="1:30" x14ac:dyDescent="0.2">
      <c r="S144" s="25">
        <f>IF(AND(H144&lt;&gt;0,G144&lt;=5),VLOOKUP(H144,баллы!A$1:F$65,G144+1),0)</f>
        <v>0</v>
      </c>
      <c r="T144" s="25">
        <f>IF(AND(J144&lt;&gt;0,I144&lt;=5),VLOOKUP(J144,баллы!A$1:F$65,I144+1),0)</f>
        <v>0</v>
      </c>
      <c r="U144" s="25">
        <f>IF(AND(L144&lt;&gt;0,K144&lt;=5),VLOOKUP(L144,баллы!A$1:F$65,K144+1),0)</f>
        <v>0</v>
      </c>
      <c r="Y144" s="25">
        <f>IF(AND(N144&lt;&gt;0,M144&lt;=5),VLOOKUP(N144,баллы!A$1:F$65,M144+1),0)</f>
        <v>0</v>
      </c>
      <c r="Z144" s="25">
        <f>IF(AND(P144&lt;&gt;0,O144&lt;=5),VLOOKUP(P144,баллы!A$1:F$65,O144+1),0)</f>
        <v>0</v>
      </c>
      <c r="AA144" s="25">
        <f>IF(AND(R144&lt;&gt;0,Q144&lt;=5),VLOOKUP(P144,баллы!A$1:F$65,O144+1),0)</f>
        <v>0</v>
      </c>
    </row>
    <row r="145" spans="19:27" x14ac:dyDescent="0.2">
      <c r="S145" s="25">
        <f>IF(AND(H145&lt;&gt;0,G145&lt;=5),VLOOKUP(H145,баллы!A$1:F$65,G145+1),0)</f>
        <v>0</v>
      </c>
      <c r="T145" s="25">
        <f>IF(AND(J145&lt;&gt;0,I145&lt;=5),VLOOKUP(J145,баллы!A$1:F$65,I145+1),0)</f>
        <v>0</v>
      </c>
      <c r="U145" s="25">
        <f>IF(AND(L145&lt;&gt;0,K145&lt;=5),VLOOKUP(L145,баллы!A$1:F$65,K145+1),0)</f>
        <v>0</v>
      </c>
      <c r="Y145" s="25">
        <f>IF(AND(N145&lt;&gt;0,M145&lt;=5),VLOOKUP(N145,баллы!A$1:F$65,M145+1),0)</f>
        <v>0</v>
      </c>
      <c r="Z145" s="25">
        <f>IF(AND(P145&lt;&gt;0,O145&lt;=5),VLOOKUP(P145,баллы!A$1:F$65,O145+1),0)</f>
        <v>0</v>
      </c>
      <c r="AA145" s="25">
        <f>IF(AND(R145&lt;&gt;0,Q145&lt;=5),VLOOKUP(P145,баллы!A$1:F$65,O145+1),0)</f>
        <v>0</v>
      </c>
    </row>
    <row r="146" spans="19:27" x14ac:dyDescent="0.2">
      <c r="S146" s="25">
        <f>IF(AND(H146&lt;&gt;0,G146&lt;=5),VLOOKUP(H146,баллы!A$1:F$65,G146+1),0)</f>
        <v>0</v>
      </c>
      <c r="T146" s="25">
        <f>IF(AND(J146&lt;&gt;0,I146&lt;=5),VLOOKUP(J146,баллы!A$1:F$65,I146+1),0)</f>
        <v>0</v>
      </c>
      <c r="U146" s="25">
        <f>IF(AND(L146&lt;&gt;0,K146&lt;=5),VLOOKUP(L146,баллы!A$1:F$65,K146+1),0)</f>
        <v>0</v>
      </c>
      <c r="Y146" s="25">
        <f>IF(AND(N146&lt;&gt;0,M146&lt;=5),VLOOKUP(N146,баллы!A$1:F$65,M146+1),0)</f>
        <v>0</v>
      </c>
      <c r="Z146" s="25">
        <f>IF(AND(P146&lt;&gt;0,O146&lt;=5),VLOOKUP(P146,баллы!A$1:F$65,O146+1),0)</f>
        <v>0</v>
      </c>
      <c r="AA146" s="25">
        <f>IF(AND(R146&lt;&gt;0,Q146&lt;=5),VLOOKUP(P146,баллы!A$1:F$65,O146+1),0)</f>
        <v>0</v>
      </c>
    </row>
    <row r="147" spans="19:27" x14ac:dyDescent="0.2">
      <c r="S147" s="25">
        <f>IF(AND(H147&lt;&gt;0,G147&lt;=5),VLOOKUP(H147,баллы!A$1:F$65,G147+1),0)</f>
        <v>0</v>
      </c>
      <c r="T147" s="25">
        <f>IF(AND(J147&lt;&gt;0,I147&lt;=5),VLOOKUP(J147,баллы!A$1:F$65,I147+1),0)</f>
        <v>0</v>
      </c>
      <c r="U147" s="25">
        <f>IF(AND(L147&lt;&gt;0,K147&lt;=5),VLOOKUP(L147,баллы!A$1:F$65,K147+1),0)</f>
        <v>0</v>
      </c>
      <c r="Y147" s="25">
        <f>IF(AND(N147&lt;&gt;0,M147&lt;=5),VLOOKUP(N147,баллы!A$1:F$65,M147+1),0)</f>
        <v>0</v>
      </c>
      <c r="Z147" s="25">
        <f>IF(AND(P147&lt;&gt;0,O147&lt;=5),VLOOKUP(P147,баллы!A$1:F$65,O147+1),0)</f>
        <v>0</v>
      </c>
      <c r="AA147" s="25">
        <f>IF(AND(R147&lt;&gt;0,Q147&lt;=5),VLOOKUP(P147,баллы!A$1:F$65,O147+1),0)</f>
        <v>0</v>
      </c>
    </row>
    <row r="148" spans="19:27" x14ac:dyDescent="0.2">
      <c r="S148" s="25">
        <f>IF(AND(H148&lt;&gt;0,G148&lt;=5),VLOOKUP(H148,баллы!A$1:F$65,G148+1),0)</f>
        <v>0</v>
      </c>
      <c r="T148" s="25">
        <f>IF(AND(J148&lt;&gt;0,I148&lt;=5),VLOOKUP(J148,баллы!A$1:F$65,I148+1),0)</f>
        <v>0</v>
      </c>
      <c r="U148" s="25">
        <f>IF(AND(L148&lt;&gt;0,K148&lt;=5),VLOOKUP(L148,баллы!A$1:F$65,K148+1),0)</f>
        <v>0</v>
      </c>
      <c r="Y148" s="25">
        <f>IF(AND(N148&lt;&gt;0,M148&lt;=5),VLOOKUP(N148,баллы!A$1:F$65,M148+1),0)</f>
        <v>0</v>
      </c>
      <c r="Z148" s="25">
        <f>IF(AND(P148&lt;&gt;0,O148&lt;=5),VLOOKUP(P148,баллы!A$1:F$65,O148+1),0)</f>
        <v>0</v>
      </c>
      <c r="AA148" s="25">
        <f>IF(AND(R148&lt;&gt;0,Q148&lt;=5),VLOOKUP(P148,баллы!A$1:F$65,O148+1),0)</f>
        <v>0</v>
      </c>
    </row>
    <row r="149" spans="19:27" x14ac:dyDescent="0.2">
      <c r="S149" s="25">
        <f>IF(AND(H149&lt;&gt;0,G149&lt;=5),VLOOKUP(H149,баллы!A$1:F$65,G149+1),0)</f>
        <v>0</v>
      </c>
      <c r="T149" s="25">
        <f>IF(AND(J149&lt;&gt;0,I149&lt;=5),VLOOKUP(J149,баллы!A$1:F$65,I149+1),0)</f>
        <v>0</v>
      </c>
      <c r="U149" s="25">
        <f>IF(AND(L149&lt;&gt;0,K149&lt;=5),VLOOKUP(L149,баллы!A$1:F$65,K149+1),0)</f>
        <v>0</v>
      </c>
      <c r="Y149" s="25">
        <f>IF(AND(N149&lt;&gt;0,M149&lt;=5),VLOOKUP(N149,баллы!A$1:F$65,M149+1),0)</f>
        <v>0</v>
      </c>
      <c r="Z149" s="25">
        <f>IF(AND(P149&lt;&gt;0,O149&lt;=5),VLOOKUP(P149,баллы!A$1:F$65,O149+1),0)</f>
        <v>0</v>
      </c>
      <c r="AA149" s="25">
        <f>IF(AND(R149&lt;&gt;0,Q149&lt;=5),VLOOKUP(P149,баллы!A$1:F$65,O149+1),0)</f>
        <v>0</v>
      </c>
    </row>
    <row r="150" spans="19:27" x14ac:dyDescent="0.2">
      <c r="S150" s="25">
        <f>IF(AND(H150&lt;&gt;0,G150&lt;=5),VLOOKUP(H150,баллы!A$1:F$65,G150+1),0)</f>
        <v>0</v>
      </c>
      <c r="T150" s="25">
        <f>IF(AND(J150&lt;&gt;0,I150&lt;=5),VLOOKUP(J150,баллы!A$1:F$65,I150+1),0)</f>
        <v>0</v>
      </c>
      <c r="U150" s="25">
        <f>IF(AND(L150&lt;&gt;0,K150&lt;=5),VLOOKUP(L150,баллы!A$1:F$65,K150+1),0)</f>
        <v>0</v>
      </c>
      <c r="Y150" s="25">
        <f>IF(AND(N150&lt;&gt;0,M150&lt;=5),VLOOKUP(N150,баллы!A$1:F$65,M150+1),0)</f>
        <v>0</v>
      </c>
      <c r="Z150" s="25">
        <f>IF(AND(P150&lt;&gt;0,O150&lt;=5),VLOOKUP(P150,баллы!A$1:F$65,O150+1),0)</f>
        <v>0</v>
      </c>
      <c r="AA150" s="25">
        <f>IF(AND(R150&lt;&gt;0,Q150&lt;=5),VLOOKUP(P150,баллы!A$1:F$65,O150+1),0)</f>
        <v>0</v>
      </c>
    </row>
    <row r="151" spans="19:27" x14ac:dyDescent="0.2">
      <c r="S151" s="25">
        <f>IF(AND(H151&lt;&gt;0,G151&lt;=5),VLOOKUP(H151,баллы!A$1:F$65,G151+1),0)</f>
        <v>0</v>
      </c>
      <c r="T151" s="25">
        <f>IF(AND(J151&lt;&gt;0,I151&lt;=5),VLOOKUP(J151,баллы!A$1:F$65,I151+1),0)</f>
        <v>0</v>
      </c>
      <c r="U151" s="25">
        <f>IF(AND(L151&lt;&gt;0,K151&lt;=5),VLOOKUP(L151,баллы!A$1:F$65,K151+1),0)</f>
        <v>0</v>
      </c>
      <c r="Y151" s="25">
        <f>IF(AND(N151&lt;&gt;0,M151&lt;=5),VLOOKUP(N151,баллы!A$1:F$65,M151+1),0)</f>
        <v>0</v>
      </c>
      <c r="Z151" s="25">
        <f>IF(AND(P151&lt;&gt;0,O151&lt;=5),VLOOKUP(P151,баллы!A$1:F$65,O151+1),0)</f>
        <v>0</v>
      </c>
      <c r="AA151" s="25">
        <f>IF(AND(R151&lt;&gt;0,Q151&lt;=5),VLOOKUP(P151,баллы!A$1:F$65,O151+1),0)</f>
        <v>0</v>
      </c>
    </row>
    <row r="152" spans="19:27" x14ac:dyDescent="0.2">
      <c r="S152" s="25">
        <f>IF(AND(H152&lt;&gt;0,G152&lt;=5),VLOOKUP(H152,баллы!A$1:F$65,G152+1),0)</f>
        <v>0</v>
      </c>
      <c r="T152" s="25">
        <f>IF(AND(J152&lt;&gt;0,I152&lt;=5),VLOOKUP(J152,баллы!A$1:F$65,I152+1),0)</f>
        <v>0</v>
      </c>
      <c r="U152" s="25">
        <f>IF(AND(L152&lt;&gt;0,K152&lt;=5),VLOOKUP(L152,баллы!A$1:F$65,K152+1),0)</f>
        <v>0</v>
      </c>
      <c r="Y152" s="25">
        <f>IF(AND(N152&lt;&gt;0,M152&lt;=5),VLOOKUP(N152,баллы!A$1:F$65,M152+1),0)</f>
        <v>0</v>
      </c>
      <c r="Z152" s="25">
        <f>IF(AND(P152&lt;&gt;0,O152&lt;=5),VLOOKUP(P152,баллы!A$1:F$65,O152+1),0)</f>
        <v>0</v>
      </c>
      <c r="AA152" s="25">
        <f>IF(AND(R152&lt;&gt;0,Q152&lt;=5),VLOOKUP(P152,баллы!A$1:F$65,O152+1),0)</f>
        <v>0</v>
      </c>
    </row>
    <row r="153" spans="19:27" x14ac:dyDescent="0.2">
      <c r="S153" s="25">
        <f>IF(AND(H153&lt;&gt;0,G153&lt;=5),VLOOKUP(H153,баллы!A$1:F$65,G153+1),0)</f>
        <v>0</v>
      </c>
      <c r="T153" s="25">
        <f>IF(AND(J153&lt;&gt;0,I153&lt;=5),VLOOKUP(J153,баллы!A$1:F$65,I153+1),0)</f>
        <v>0</v>
      </c>
      <c r="U153" s="25">
        <f>IF(AND(L153&lt;&gt;0,K153&lt;=5),VLOOKUP(L153,баллы!A$1:F$65,K153+1),0)</f>
        <v>0</v>
      </c>
      <c r="Y153" s="25">
        <f>IF(AND(N153&lt;&gt;0,M153&lt;=5),VLOOKUP(N153,баллы!A$1:F$65,M153+1),0)</f>
        <v>0</v>
      </c>
      <c r="Z153" s="25">
        <f>IF(AND(P153&lt;&gt;0,O153&lt;=5),VLOOKUP(P153,баллы!A$1:F$65,O153+1),0)</f>
        <v>0</v>
      </c>
      <c r="AA153" s="25">
        <f>IF(AND(R153&lt;&gt;0,Q153&lt;=5),VLOOKUP(P153,баллы!A$1:F$65,O153+1),0)</f>
        <v>0</v>
      </c>
    </row>
    <row r="154" spans="19:27" x14ac:dyDescent="0.2">
      <c r="S154" s="25">
        <f>IF(AND(H154&lt;&gt;0,G154&lt;=5),VLOOKUP(H154,баллы!A$1:F$65,G154+1),0)</f>
        <v>0</v>
      </c>
      <c r="T154" s="25">
        <f>IF(AND(J154&lt;&gt;0,I154&lt;=5),VLOOKUP(J154,баллы!A$1:F$65,I154+1),0)</f>
        <v>0</v>
      </c>
      <c r="U154" s="25">
        <f>IF(AND(L154&lt;&gt;0,K154&lt;=5),VLOOKUP(L154,баллы!A$1:F$65,K154+1),0)</f>
        <v>0</v>
      </c>
      <c r="Y154" s="25">
        <f>IF(AND(N154&lt;&gt;0,M154&lt;=5),VLOOKUP(N154,баллы!A$1:F$65,M154+1),0)</f>
        <v>0</v>
      </c>
      <c r="Z154" s="25">
        <f>IF(AND(P154&lt;&gt;0,O154&lt;=5),VLOOKUP(P154,баллы!A$1:F$65,O154+1),0)</f>
        <v>0</v>
      </c>
      <c r="AA154" s="25">
        <f>IF(AND(R154&lt;&gt;0,Q154&lt;=5),VLOOKUP(P154,баллы!A$1:F$65,O154+1),0)</f>
        <v>0</v>
      </c>
    </row>
    <row r="155" spans="19:27" x14ac:dyDescent="0.2">
      <c r="Y155" s="25">
        <f>IF(AND(N155&lt;&gt;0,M155&lt;=5),VLOOKUP(N155,баллы!A$1:F$65,M155+1),0)</f>
        <v>0</v>
      </c>
      <c r="Z155" s="25">
        <f>IF(AND(P155&lt;&gt;0,O155&lt;=5),VLOOKUP(P155,баллы!A$1:F$65,O155+1),0)</f>
        <v>0</v>
      </c>
      <c r="AA155" s="25">
        <f>IF(AND(R155&lt;&gt;0,Q155&lt;=5),VLOOKUP(P155,баллы!A$1:F$65,O155+1),0)</f>
        <v>0</v>
      </c>
    </row>
  </sheetData>
  <autoFilter ref="A2:AG155" xr:uid="{00000000-0009-0000-0000-000002000000}"/>
  <sortState xmlns:xlrd2="http://schemas.microsoft.com/office/spreadsheetml/2017/richdata2" ref="A3:AD32">
    <sortCondition descending="1" ref="AB3:AB32"/>
  </sortState>
  <mergeCells count="15">
    <mergeCell ref="AC1:AC2"/>
    <mergeCell ref="AB1:AB2"/>
    <mergeCell ref="A1:A2"/>
    <mergeCell ref="B1:B2"/>
    <mergeCell ref="C1:C2"/>
    <mergeCell ref="E1:E2"/>
    <mergeCell ref="F1:F2"/>
    <mergeCell ref="G1:H1"/>
    <mergeCell ref="I1:J1"/>
    <mergeCell ref="K1:L1"/>
    <mergeCell ref="M1:N1"/>
    <mergeCell ref="O1:P1"/>
    <mergeCell ref="Q1:R1"/>
    <mergeCell ref="S1:AA1"/>
    <mergeCell ref="D1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баллы!$B$1:$F$1</xm:f>
          </x14:formula1>
          <xm:sqref>G3:G129 K3:K129 I3:I129 O3:O129 Q3:Q129 M3:M129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5"/>
  <sheetViews>
    <sheetView workbookViewId="0">
      <selection activeCell="C13" sqref="C13"/>
    </sheetView>
  </sheetViews>
  <sheetFormatPr defaultColWidth="11.5703125" defaultRowHeight="9.75" customHeight="1" x14ac:dyDescent="0.2"/>
  <cols>
    <col min="1" max="2" width="5.28515625" style="1" customWidth="1"/>
    <col min="3" max="6" width="5.28515625" style="2" customWidth="1"/>
    <col min="7" max="7" width="11.5703125" style="2"/>
    <col min="8" max="11" width="9.7109375" style="2" customWidth="1"/>
    <col min="12" max="12" width="8" style="2" bestFit="1" customWidth="1"/>
    <col min="13" max="13" width="19.140625" style="2" bestFit="1" customWidth="1"/>
    <col min="14" max="16384" width="11.5703125" style="2"/>
  </cols>
  <sheetData>
    <row r="1" spans="1:15" ht="9.75" customHeight="1" x14ac:dyDescent="0.2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H1" s="23"/>
    </row>
    <row r="2" spans="1:15" ht="9.75" customHeight="1" x14ac:dyDescent="0.2">
      <c r="A2" s="9">
        <v>1</v>
      </c>
      <c r="B2" s="10">
        <v>1500</v>
      </c>
      <c r="C2" s="11">
        <v>600</v>
      </c>
      <c r="D2" s="12">
        <v>240</v>
      </c>
      <c r="E2" s="13">
        <v>96</v>
      </c>
      <c r="F2" s="9">
        <v>600</v>
      </c>
      <c r="H2" s="23"/>
    </row>
    <row r="3" spans="1:15" ht="9.75" customHeight="1" x14ac:dyDescent="0.2">
      <c r="A3" s="9">
        <v>2</v>
      </c>
      <c r="B3" s="10">
        <v>1350</v>
      </c>
      <c r="C3" s="11">
        <v>540</v>
      </c>
      <c r="D3" s="12">
        <v>216</v>
      </c>
      <c r="E3" s="13">
        <v>86</v>
      </c>
      <c r="F3" s="9">
        <v>540</v>
      </c>
      <c r="H3" s="23"/>
    </row>
    <row r="4" spans="1:15" ht="9.75" customHeight="1" x14ac:dyDescent="0.2">
      <c r="A4" s="9">
        <v>3</v>
      </c>
      <c r="B4" s="10">
        <v>1200</v>
      </c>
      <c r="C4" s="11">
        <v>480</v>
      </c>
      <c r="D4" s="12">
        <v>192</v>
      </c>
      <c r="E4" s="13">
        <v>77</v>
      </c>
      <c r="F4" s="9">
        <v>480</v>
      </c>
      <c r="H4" s="79" t="s">
        <v>144</v>
      </c>
      <c r="I4" s="79"/>
      <c r="J4" s="79"/>
      <c r="K4" s="79"/>
      <c r="L4" s="79"/>
      <c r="M4" s="79"/>
      <c r="N4" s="79"/>
      <c r="O4" s="79"/>
    </row>
    <row r="5" spans="1:15" ht="9.75" customHeight="1" x14ac:dyDescent="0.2">
      <c r="A5" s="9">
        <v>4</v>
      </c>
      <c r="B5" s="10">
        <v>1075</v>
      </c>
      <c r="C5" s="11">
        <v>430</v>
      </c>
      <c r="D5" s="12">
        <v>172</v>
      </c>
      <c r="E5" s="13">
        <v>69</v>
      </c>
      <c r="F5" s="9">
        <v>430</v>
      </c>
      <c r="H5" s="79"/>
      <c r="I5" s="79"/>
      <c r="J5" s="79"/>
      <c r="K5" s="79"/>
      <c r="L5" s="79"/>
      <c r="M5" s="79"/>
      <c r="N5" s="79"/>
      <c r="O5" s="79"/>
    </row>
    <row r="6" spans="1:15" ht="9.75" customHeight="1" x14ac:dyDescent="0.2">
      <c r="A6" s="9">
        <v>5</v>
      </c>
      <c r="B6" s="10">
        <v>1000</v>
      </c>
      <c r="C6" s="11">
        <v>400</v>
      </c>
      <c r="D6" s="12">
        <v>160</v>
      </c>
      <c r="E6" s="13">
        <v>64</v>
      </c>
      <c r="F6" s="9">
        <v>400</v>
      </c>
      <c r="H6" s="79"/>
      <c r="I6" s="79"/>
      <c r="J6" s="79"/>
      <c r="K6" s="79"/>
      <c r="L6" s="79"/>
      <c r="M6" s="79"/>
      <c r="N6" s="79"/>
      <c r="O6" s="79"/>
    </row>
    <row r="7" spans="1:15" ht="9.75" customHeight="1" x14ac:dyDescent="0.2">
      <c r="A7" s="9">
        <v>6</v>
      </c>
      <c r="B7" s="10">
        <v>950</v>
      </c>
      <c r="C7" s="11">
        <v>380</v>
      </c>
      <c r="D7" s="12">
        <v>152</v>
      </c>
      <c r="E7" s="13">
        <v>61</v>
      </c>
      <c r="F7" s="9">
        <v>380</v>
      </c>
      <c r="H7" s="79"/>
      <c r="I7" s="79"/>
      <c r="J7" s="79"/>
      <c r="K7" s="79"/>
      <c r="L7" s="79"/>
      <c r="M7" s="79"/>
      <c r="N7" s="79"/>
      <c r="O7" s="79"/>
    </row>
    <row r="8" spans="1:15" ht="9.75" customHeight="1" x14ac:dyDescent="0.2">
      <c r="A8" s="9">
        <v>7</v>
      </c>
      <c r="B8" s="10">
        <v>900</v>
      </c>
      <c r="C8" s="11">
        <v>360</v>
      </c>
      <c r="D8" s="12">
        <v>144</v>
      </c>
      <c r="E8" s="13">
        <v>58</v>
      </c>
      <c r="F8" s="9">
        <v>360</v>
      </c>
      <c r="H8" s="79"/>
      <c r="I8" s="79"/>
      <c r="J8" s="79"/>
      <c r="K8" s="79"/>
      <c r="L8" s="79"/>
      <c r="M8" s="79"/>
      <c r="N8" s="79"/>
      <c r="O8" s="79"/>
    </row>
    <row r="9" spans="1:15" ht="9.75" customHeight="1" x14ac:dyDescent="0.2">
      <c r="A9" s="9">
        <v>8</v>
      </c>
      <c r="B9" s="10">
        <v>850</v>
      </c>
      <c r="C9" s="11">
        <v>340</v>
      </c>
      <c r="D9" s="12">
        <v>136</v>
      </c>
      <c r="E9" s="13">
        <v>54</v>
      </c>
      <c r="F9" s="9">
        <v>340</v>
      </c>
      <c r="H9" s="79"/>
      <c r="I9" s="79"/>
      <c r="J9" s="79"/>
      <c r="K9" s="79"/>
      <c r="L9" s="79"/>
      <c r="M9" s="79"/>
      <c r="N9" s="79"/>
      <c r="O9" s="79"/>
    </row>
    <row r="10" spans="1:15" ht="9.75" customHeight="1" x14ac:dyDescent="0.2">
      <c r="A10" s="9">
        <v>9</v>
      </c>
      <c r="B10" s="10">
        <v>800</v>
      </c>
      <c r="C10" s="11">
        <v>320</v>
      </c>
      <c r="D10" s="12">
        <v>128</v>
      </c>
      <c r="E10" s="13">
        <v>51</v>
      </c>
      <c r="F10" s="9">
        <v>320</v>
      </c>
      <c r="H10" s="79"/>
      <c r="I10" s="79"/>
      <c r="J10" s="79"/>
      <c r="K10" s="79"/>
      <c r="L10" s="79"/>
      <c r="M10" s="79"/>
      <c r="N10" s="79"/>
      <c r="O10" s="79"/>
    </row>
    <row r="11" spans="1:15" ht="9.75" customHeight="1" x14ac:dyDescent="0.2">
      <c r="A11" s="9">
        <v>10</v>
      </c>
      <c r="B11" s="10">
        <v>775</v>
      </c>
      <c r="C11" s="11">
        <v>310</v>
      </c>
      <c r="D11" s="12">
        <v>124</v>
      </c>
      <c r="E11" s="13">
        <v>50</v>
      </c>
      <c r="F11" s="9">
        <v>310</v>
      </c>
      <c r="H11" s="79"/>
      <c r="I11" s="79"/>
      <c r="J11" s="79"/>
      <c r="K11" s="79"/>
      <c r="L11" s="79"/>
      <c r="M11" s="79"/>
      <c r="N11" s="79"/>
      <c r="O11" s="79"/>
    </row>
    <row r="12" spans="1:15" ht="9.75" customHeight="1" x14ac:dyDescent="0.2">
      <c r="A12" s="9">
        <v>11</v>
      </c>
      <c r="B12" s="10">
        <v>750</v>
      </c>
      <c r="C12" s="11">
        <v>300</v>
      </c>
      <c r="D12" s="12">
        <v>120</v>
      </c>
      <c r="E12" s="13">
        <v>48</v>
      </c>
      <c r="F12" s="9">
        <v>300</v>
      </c>
      <c r="H12" s="79"/>
      <c r="I12" s="79"/>
      <c r="J12" s="79"/>
      <c r="K12" s="79"/>
      <c r="L12" s="79"/>
      <c r="M12" s="79"/>
      <c r="N12" s="79"/>
      <c r="O12" s="79"/>
    </row>
    <row r="13" spans="1:15" ht="9.75" customHeight="1" x14ac:dyDescent="0.2">
      <c r="A13" s="9">
        <v>12</v>
      </c>
      <c r="B13" s="10">
        <v>725</v>
      </c>
      <c r="C13" s="11">
        <v>290</v>
      </c>
      <c r="D13" s="12">
        <v>116</v>
      </c>
      <c r="E13" s="13">
        <v>46</v>
      </c>
      <c r="F13" s="9">
        <v>290</v>
      </c>
      <c r="H13" s="79"/>
      <c r="I13" s="79"/>
      <c r="J13" s="79"/>
      <c r="K13" s="79"/>
      <c r="L13" s="79"/>
      <c r="M13" s="79"/>
      <c r="N13" s="79"/>
      <c r="O13" s="79"/>
    </row>
    <row r="14" spans="1:15" ht="9.75" customHeight="1" x14ac:dyDescent="0.2">
      <c r="A14" s="9">
        <v>13</v>
      </c>
      <c r="B14" s="10">
        <v>700</v>
      </c>
      <c r="C14" s="11">
        <v>280</v>
      </c>
      <c r="D14" s="12">
        <v>112</v>
      </c>
      <c r="E14" s="13">
        <v>45</v>
      </c>
      <c r="F14" s="9">
        <v>280</v>
      </c>
      <c r="H14" s="79"/>
      <c r="I14" s="79"/>
      <c r="J14" s="79"/>
      <c r="K14" s="79"/>
      <c r="L14" s="79"/>
      <c r="M14" s="79"/>
      <c r="N14" s="79"/>
      <c r="O14" s="79"/>
    </row>
    <row r="15" spans="1:15" ht="9.75" customHeight="1" x14ac:dyDescent="0.2">
      <c r="A15" s="9">
        <v>14</v>
      </c>
      <c r="B15" s="10">
        <v>675</v>
      </c>
      <c r="C15" s="11">
        <v>270</v>
      </c>
      <c r="D15" s="12">
        <v>108</v>
      </c>
      <c r="E15" s="13">
        <v>43</v>
      </c>
      <c r="F15" s="9">
        <v>270</v>
      </c>
      <c r="H15" s="79"/>
      <c r="I15" s="79"/>
      <c r="J15" s="79"/>
      <c r="K15" s="79"/>
      <c r="L15" s="79"/>
      <c r="M15" s="79"/>
      <c r="N15" s="79"/>
      <c r="O15" s="79"/>
    </row>
    <row r="16" spans="1:15" ht="9.75" customHeight="1" x14ac:dyDescent="0.2">
      <c r="A16" s="9">
        <v>15</v>
      </c>
      <c r="B16" s="10">
        <v>650</v>
      </c>
      <c r="C16" s="11">
        <v>260</v>
      </c>
      <c r="D16" s="12">
        <v>104</v>
      </c>
      <c r="E16" s="13">
        <v>42</v>
      </c>
      <c r="F16" s="9">
        <v>260</v>
      </c>
      <c r="H16" s="79"/>
      <c r="I16" s="79"/>
      <c r="J16" s="79"/>
      <c r="K16" s="79"/>
      <c r="L16" s="79"/>
      <c r="M16" s="79"/>
      <c r="N16" s="79"/>
      <c r="O16" s="79"/>
    </row>
    <row r="17" spans="1:15" ht="9.75" customHeight="1" x14ac:dyDescent="0.2">
      <c r="A17" s="9">
        <v>16</v>
      </c>
      <c r="B17" s="10">
        <v>625</v>
      </c>
      <c r="C17" s="11">
        <v>250</v>
      </c>
      <c r="D17" s="12">
        <v>100</v>
      </c>
      <c r="E17" s="13">
        <v>40</v>
      </c>
      <c r="F17" s="9">
        <v>250</v>
      </c>
      <c r="H17" s="79"/>
      <c r="I17" s="79"/>
      <c r="J17" s="79"/>
      <c r="K17" s="79"/>
      <c r="L17" s="79"/>
      <c r="M17" s="79"/>
      <c r="N17" s="79"/>
      <c r="O17" s="79"/>
    </row>
    <row r="18" spans="1:15" ht="9.75" customHeight="1" x14ac:dyDescent="0.2">
      <c r="A18" s="9">
        <v>17</v>
      </c>
      <c r="B18" s="10">
        <v>600</v>
      </c>
      <c r="C18" s="11">
        <v>240</v>
      </c>
      <c r="D18" s="12">
        <v>96</v>
      </c>
      <c r="E18" s="13">
        <v>38</v>
      </c>
      <c r="F18" s="9">
        <v>240</v>
      </c>
    </row>
    <row r="19" spans="1:15" ht="9.75" customHeight="1" thickBot="1" x14ac:dyDescent="0.25">
      <c r="A19" s="9">
        <v>18</v>
      </c>
      <c r="B19" s="10">
        <v>575</v>
      </c>
      <c r="C19" s="11">
        <v>230</v>
      </c>
      <c r="D19" s="12">
        <v>92</v>
      </c>
      <c r="E19" s="13">
        <v>37</v>
      </c>
      <c r="F19" s="9">
        <v>230</v>
      </c>
    </row>
    <row r="20" spans="1:15" ht="9.75" customHeight="1" x14ac:dyDescent="0.2">
      <c r="A20" s="9">
        <v>19</v>
      </c>
      <c r="B20" s="10">
        <v>550</v>
      </c>
      <c r="C20" s="11">
        <v>220</v>
      </c>
      <c r="D20" s="12">
        <v>88</v>
      </c>
      <c r="E20" s="13">
        <v>35</v>
      </c>
      <c r="F20" s="9">
        <v>220</v>
      </c>
      <c r="H20" s="26" t="s">
        <v>145</v>
      </c>
      <c r="I20" s="27" t="s">
        <v>146</v>
      </c>
      <c r="J20" s="27" t="s">
        <v>147</v>
      </c>
      <c r="K20" s="28" t="s">
        <v>148</v>
      </c>
      <c r="M20" s="35" t="s">
        <v>149</v>
      </c>
    </row>
    <row r="21" spans="1:15" ht="9.75" customHeight="1" x14ac:dyDescent="0.2">
      <c r="A21" s="9">
        <v>20</v>
      </c>
      <c r="B21" s="10">
        <v>525</v>
      </c>
      <c r="C21" s="11">
        <v>210</v>
      </c>
      <c r="D21" s="12">
        <v>84</v>
      </c>
      <c r="E21" s="13">
        <v>34</v>
      </c>
      <c r="F21" s="9">
        <v>210</v>
      </c>
      <c r="H21" s="29"/>
      <c r="I21" s="30"/>
      <c r="J21" s="30"/>
      <c r="K21" s="31"/>
      <c r="M21" s="35" t="s">
        <v>152</v>
      </c>
    </row>
    <row r="22" spans="1:15" ht="9.75" customHeight="1" x14ac:dyDescent="0.2">
      <c r="A22" s="9">
        <v>21</v>
      </c>
      <c r="B22" s="10">
        <v>500</v>
      </c>
      <c r="C22" s="11">
        <v>200</v>
      </c>
      <c r="D22" s="12">
        <v>80</v>
      </c>
      <c r="E22" s="13">
        <v>32</v>
      </c>
      <c r="F22" s="9">
        <v>200</v>
      </c>
      <c r="H22" s="29">
        <v>1</v>
      </c>
      <c r="I22" s="30">
        <v>2</v>
      </c>
      <c r="J22" s="30">
        <v>3</v>
      </c>
      <c r="K22" s="31">
        <v>4</v>
      </c>
      <c r="M22" s="35"/>
    </row>
    <row r="23" spans="1:15" ht="9.75" customHeight="1" x14ac:dyDescent="0.2">
      <c r="A23" s="9">
        <v>22</v>
      </c>
      <c r="B23" s="10">
        <v>475</v>
      </c>
      <c r="C23" s="11">
        <v>190</v>
      </c>
      <c r="D23" s="12">
        <v>76</v>
      </c>
      <c r="E23" s="13">
        <v>30</v>
      </c>
      <c r="F23" s="9">
        <v>190</v>
      </c>
      <c r="H23" s="29">
        <v>8</v>
      </c>
      <c r="I23" s="30">
        <v>7</v>
      </c>
      <c r="J23" s="30">
        <v>6</v>
      </c>
      <c r="K23" s="31">
        <v>5</v>
      </c>
      <c r="M23" s="35"/>
    </row>
    <row r="24" spans="1:15" ht="9.75" customHeight="1" x14ac:dyDescent="0.2">
      <c r="A24" s="9">
        <v>23</v>
      </c>
      <c r="B24" s="10">
        <v>450</v>
      </c>
      <c r="C24" s="11">
        <v>180</v>
      </c>
      <c r="D24" s="12">
        <v>72</v>
      </c>
      <c r="E24" s="13">
        <v>29</v>
      </c>
      <c r="F24" s="9">
        <v>180</v>
      </c>
      <c r="H24" s="29">
        <v>9</v>
      </c>
      <c r="I24" s="30">
        <v>10</v>
      </c>
      <c r="J24" s="30">
        <v>11</v>
      </c>
      <c r="K24" s="31">
        <v>12</v>
      </c>
      <c r="M24" s="35"/>
    </row>
    <row r="25" spans="1:15" ht="9.75" customHeight="1" thickBot="1" x14ac:dyDescent="0.25">
      <c r="A25" s="9">
        <v>24</v>
      </c>
      <c r="B25" s="10">
        <v>425</v>
      </c>
      <c r="C25" s="11">
        <v>170</v>
      </c>
      <c r="D25" s="12">
        <v>68</v>
      </c>
      <c r="E25" s="13">
        <v>27</v>
      </c>
      <c r="F25" s="9">
        <v>170</v>
      </c>
      <c r="H25" s="32">
        <v>16</v>
      </c>
      <c r="I25" s="33">
        <v>15</v>
      </c>
      <c r="J25" s="33">
        <v>14</v>
      </c>
      <c r="K25" s="34">
        <v>13</v>
      </c>
      <c r="M25" s="35"/>
    </row>
    <row r="26" spans="1:15" ht="9.75" customHeight="1" x14ac:dyDescent="0.2">
      <c r="A26" s="9">
        <v>25</v>
      </c>
      <c r="B26" s="10">
        <v>400</v>
      </c>
      <c r="C26" s="11">
        <v>160</v>
      </c>
      <c r="D26" s="12">
        <v>64</v>
      </c>
      <c r="E26" s="13">
        <v>26</v>
      </c>
      <c r="F26" s="9">
        <v>160</v>
      </c>
      <c r="M26" s="35"/>
    </row>
    <row r="27" spans="1:15" ht="9.75" customHeight="1" thickBot="1" x14ac:dyDescent="0.25">
      <c r="A27" s="9">
        <v>26</v>
      </c>
      <c r="B27" s="10">
        <v>375</v>
      </c>
      <c r="C27" s="11">
        <v>150</v>
      </c>
      <c r="D27" s="12">
        <v>60</v>
      </c>
      <c r="E27" s="13">
        <v>24</v>
      </c>
      <c r="F27" s="9">
        <v>150</v>
      </c>
      <c r="M27" s="35"/>
    </row>
    <row r="28" spans="1:15" ht="9.75" customHeight="1" x14ac:dyDescent="0.2">
      <c r="A28" s="9">
        <v>27</v>
      </c>
      <c r="B28" s="10">
        <v>350</v>
      </c>
      <c r="C28" s="11">
        <v>140</v>
      </c>
      <c r="D28" s="12">
        <v>56</v>
      </c>
      <c r="E28" s="13">
        <v>22</v>
      </c>
      <c r="F28" s="9">
        <v>140</v>
      </c>
      <c r="H28" s="26" t="s">
        <v>145</v>
      </c>
      <c r="I28" s="27" t="s">
        <v>146</v>
      </c>
      <c r="J28" s="28" t="s">
        <v>147</v>
      </c>
      <c r="M28" s="35"/>
    </row>
    <row r="29" spans="1:15" ht="9.75" customHeight="1" x14ac:dyDescent="0.2">
      <c r="A29" s="9">
        <v>28</v>
      </c>
      <c r="B29" s="10">
        <v>325</v>
      </c>
      <c r="C29" s="11">
        <v>130</v>
      </c>
      <c r="D29" s="12">
        <v>52</v>
      </c>
      <c r="E29" s="13">
        <v>21</v>
      </c>
      <c r="F29" s="9">
        <v>130</v>
      </c>
      <c r="H29" s="29"/>
      <c r="I29" s="30"/>
      <c r="J29" s="31"/>
      <c r="M29" s="35"/>
    </row>
    <row r="30" spans="1:15" ht="9.75" customHeight="1" x14ac:dyDescent="0.2">
      <c r="A30" s="9">
        <v>29</v>
      </c>
      <c r="B30" s="10">
        <v>300</v>
      </c>
      <c r="C30" s="11">
        <v>120</v>
      </c>
      <c r="D30" s="12">
        <v>48</v>
      </c>
      <c r="E30" s="13">
        <v>19</v>
      </c>
      <c r="F30" s="9">
        <v>120</v>
      </c>
      <c r="H30" s="29">
        <v>1</v>
      </c>
      <c r="I30" s="30">
        <v>2</v>
      </c>
      <c r="J30" s="31">
        <v>3</v>
      </c>
      <c r="M30" s="35"/>
    </row>
    <row r="31" spans="1:15" ht="9.75" customHeight="1" x14ac:dyDescent="0.2">
      <c r="A31" s="9">
        <v>30</v>
      </c>
      <c r="B31" s="10">
        <v>275</v>
      </c>
      <c r="C31" s="11">
        <v>110</v>
      </c>
      <c r="D31" s="12">
        <v>44</v>
      </c>
      <c r="E31" s="13">
        <v>18</v>
      </c>
      <c r="F31" s="9">
        <v>110</v>
      </c>
      <c r="H31" s="29">
        <v>6</v>
      </c>
      <c r="I31" s="30">
        <v>5</v>
      </c>
      <c r="J31" s="31">
        <v>4</v>
      </c>
      <c r="M31" s="35"/>
    </row>
    <row r="32" spans="1:15" ht="9.75" customHeight="1" x14ac:dyDescent="0.2">
      <c r="A32" s="9">
        <v>31</v>
      </c>
      <c r="B32" s="10">
        <v>250</v>
      </c>
      <c r="C32" s="11">
        <v>100</v>
      </c>
      <c r="D32" s="12">
        <v>40</v>
      </c>
      <c r="E32" s="13">
        <v>16</v>
      </c>
      <c r="F32" s="9">
        <v>100</v>
      </c>
      <c r="H32" s="29">
        <v>7</v>
      </c>
      <c r="I32" s="30">
        <v>8</v>
      </c>
      <c r="J32" s="31">
        <v>9</v>
      </c>
      <c r="M32" s="35"/>
    </row>
    <row r="33" spans="1:13" ht="9.75" customHeight="1" thickBot="1" x14ac:dyDescent="0.25">
      <c r="A33" s="9">
        <v>32</v>
      </c>
      <c r="B33" s="11">
        <v>225</v>
      </c>
      <c r="C33" s="12">
        <v>90</v>
      </c>
      <c r="D33" s="13">
        <v>36</v>
      </c>
      <c r="E33" s="13">
        <v>14</v>
      </c>
      <c r="F33" s="9">
        <v>90</v>
      </c>
      <c r="H33" s="32">
        <v>12</v>
      </c>
      <c r="I33" s="33">
        <v>11</v>
      </c>
      <c r="J33" s="34">
        <v>10</v>
      </c>
      <c r="M33" s="35"/>
    </row>
    <row r="34" spans="1:13" ht="9.75" customHeight="1" x14ac:dyDescent="0.2">
      <c r="A34" s="9">
        <v>33</v>
      </c>
      <c r="B34" s="11">
        <v>200</v>
      </c>
      <c r="C34" s="12">
        <v>80</v>
      </c>
      <c r="D34" s="13">
        <v>32</v>
      </c>
      <c r="E34" s="13">
        <v>13</v>
      </c>
      <c r="F34" s="9">
        <v>80</v>
      </c>
      <c r="M34" s="35"/>
    </row>
    <row r="35" spans="1:13" ht="9.75" customHeight="1" thickBot="1" x14ac:dyDescent="0.25">
      <c r="A35" s="9">
        <v>34</v>
      </c>
      <c r="B35" s="11">
        <v>175</v>
      </c>
      <c r="C35" s="12">
        <v>70</v>
      </c>
      <c r="D35" s="13">
        <v>28</v>
      </c>
      <c r="E35" s="9">
        <v>11</v>
      </c>
      <c r="F35" s="9">
        <v>70</v>
      </c>
      <c r="M35" s="35"/>
    </row>
    <row r="36" spans="1:13" ht="9.75" customHeight="1" x14ac:dyDescent="0.2">
      <c r="A36" s="9">
        <v>35</v>
      </c>
      <c r="B36" s="11">
        <v>150</v>
      </c>
      <c r="C36" s="12">
        <v>60</v>
      </c>
      <c r="D36" s="13">
        <v>24</v>
      </c>
      <c r="E36" s="9">
        <v>10</v>
      </c>
      <c r="F36" s="9">
        <v>60</v>
      </c>
      <c r="H36" s="26" t="s">
        <v>145</v>
      </c>
      <c r="I36" s="28" t="s">
        <v>146</v>
      </c>
      <c r="M36" s="35" t="s">
        <v>150</v>
      </c>
    </row>
    <row r="37" spans="1:13" ht="9.75" customHeight="1" x14ac:dyDescent="0.2">
      <c r="A37" s="9">
        <v>36</v>
      </c>
      <c r="B37" s="11">
        <v>125</v>
      </c>
      <c r="C37" s="12">
        <v>50</v>
      </c>
      <c r="D37" s="13">
        <v>20</v>
      </c>
      <c r="E37" s="9">
        <v>8</v>
      </c>
      <c r="F37" s="9">
        <v>50</v>
      </c>
      <c r="H37" s="29"/>
      <c r="I37" s="31"/>
      <c r="M37" s="35" t="s">
        <v>151</v>
      </c>
    </row>
    <row r="38" spans="1:13" ht="9.75" customHeight="1" x14ac:dyDescent="0.2">
      <c r="A38" s="9">
        <v>37</v>
      </c>
      <c r="B38" s="11">
        <v>100</v>
      </c>
      <c r="C38" s="12">
        <v>40</v>
      </c>
      <c r="D38" s="13">
        <v>16</v>
      </c>
      <c r="E38" s="9">
        <v>6</v>
      </c>
      <c r="F38" s="9">
        <v>40</v>
      </c>
      <c r="H38" s="29">
        <v>1</v>
      </c>
      <c r="I38" s="31">
        <v>2</v>
      </c>
      <c r="M38" s="35"/>
    </row>
    <row r="39" spans="1:13" ht="9.75" customHeight="1" x14ac:dyDescent="0.2">
      <c r="A39" s="9">
        <v>38</v>
      </c>
      <c r="B39" s="11">
        <v>75</v>
      </c>
      <c r="C39" s="12">
        <v>30</v>
      </c>
      <c r="D39" s="13">
        <v>12</v>
      </c>
      <c r="E39" s="9">
        <v>5</v>
      </c>
      <c r="F39" s="9">
        <v>30</v>
      </c>
      <c r="H39" s="29">
        <v>4</v>
      </c>
      <c r="I39" s="31">
        <v>3</v>
      </c>
      <c r="M39" s="35"/>
    </row>
    <row r="40" spans="1:13" ht="9.75" customHeight="1" x14ac:dyDescent="0.2">
      <c r="A40" s="9">
        <v>39</v>
      </c>
      <c r="B40" s="11">
        <v>50</v>
      </c>
      <c r="C40" s="12">
        <v>20</v>
      </c>
      <c r="D40" s="13">
        <v>8</v>
      </c>
      <c r="E40" s="9">
        <v>3</v>
      </c>
      <c r="F40" s="9">
        <v>20</v>
      </c>
      <c r="H40" s="29">
        <v>5</v>
      </c>
      <c r="I40" s="31">
        <v>6</v>
      </c>
      <c r="M40" s="35"/>
    </row>
    <row r="41" spans="1:13" ht="9.75" customHeight="1" x14ac:dyDescent="0.2">
      <c r="A41" s="9">
        <v>40</v>
      </c>
      <c r="B41" s="11">
        <v>25</v>
      </c>
      <c r="C41" s="12">
        <v>10</v>
      </c>
      <c r="D41" s="13">
        <v>4</v>
      </c>
      <c r="E41" s="9">
        <v>2</v>
      </c>
      <c r="F41" s="9">
        <v>10</v>
      </c>
      <c r="H41" s="29">
        <v>8</v>
      </c>
      <c r="I41" s="31">
        <v>7</v>
      </c>
      <c r="M41" s="35"/>
    </row>
    <row r="42" spans="1:13" ht="9.75" customHeight="1" thickBot="1" x14ac:dyDescent="0.25">
      <c r="A42" s="9">
        <v>41</v>
      </c>
      <c r="B42" s="11">
        <v>23</v>
      </c>
      <c r="C42" s="12">
        <v>9</v>
      </c>
      <c r="D42" s="13">
        <v>4</v>
      </c>
      <c r="E42" s="9">
        <v>1</v>
      </c>
      <c r="F42" s="9">
        <v>9</v>
      </c>
      <c r="H42" s="32">
        <v>9</v>
      </c>
      <c r="I42" s="34">
        <v>10</v>
      </c>
      <c r="M42" s="35"/>
    </row>
    <row r="43" spans="1:13" ht="9.75" customHeight="1" x14ac:dyDescent="0.2">
      <c r="A43" s="9">
        <v>42</v>
      </c>
      <c r="B43" s="11">
        <v>20</v>
      </c>
      <c r="C43" s="12">
        <v>8</v>
      </c>
      <c r="D43" s="13">
        <v>3</v>
      </c>
      <c r="E43" s="9">
        <v>1</v>
      </c>
      <c r="F43" s="9">
        <v>8</v>
      </c>
    </row>
    <row r="44" spans="1:13" ht="9.75" customHeight="1" x14ac:dyDescent="0.2">
      <c r="A44" s="9">
        <v>43</v>
      </c>
      <c r="B44" s="11">
        <v>18</v>
      </c>
      <c r="C44" s="12">
        <v>7</v>
      </c>
      <c r="D44" s="13">
        <v>3</v>
      </c>
      <c r="E44" s="9">
        <v>1</v>
      </c>
      <c r="F44" s="9">
        <v>7</v>
      </c>
    </row>
    <row r="45" spans="1:13" ht="9.75" customHeight="1" x14ac:dyDescent="0.2">
      <c r="A45" s="9">
        <v>44</v>
      </c>
      <c r="B45" s="11">
        <v>15</v>
      </c>
      <c r="C45" s="12">
        <v>6</v>
      </c>
      <c r="D45" s="13">
        <v>2</v>
      </c>
      <c r="E45" s="9">
        <v>1</v>
      </c>
      <c r="F45" s="9">
        <v>6</v>
      </c>
    </row>
    <row r="46" spans="1:13" ht="9.75" customHeight="1" x14ac:dyDescent="0.2">
      <c r="A46" s="9">
        <v>45</v>
      </c>
      <c r="B46" s="11">
        <v>13</v>
      </c>
      <c r="C46" s="12">
        <v>5</v>
      </c>
      <c r="D46" s="13">
        <v>2</v>
      </c>
      <c r="E46" s="9">
        <v>1</v>
      </c>
      <c r="F46" s="9">
        <v>5</v>
      </c>
    </row>
    <row r="47" spans="1:13" ht="9.75" customHeight="1" x14ac:dyDescent="0.2">
      <c r="A47" s="9">
        <f>A46+1</f>
        <v>46</v>
      </c>
      <c r="B47" s="11">
        <v>10</v>
      </c>
      <c r="C47" s="12">
        <v>4</v>
      </c>
      <c r="D47" s="13">
        <v>2</v>
      </c>
      <c r="E47" s="9">
        <v>1</v>
      </c>
      <c r="F47" s="9">
        <v>4</v>
      </c>
    </row>
    <row r="48" spans="1:13" ht="9.75" customHeight="1" x14ac:dyDescent="0.2">
      <c r="A48" s="9">
        <f t="shared" ref="A48:A65" si="0">A47+1</f>
        <v>47</v>
      </c>
      <c r="B48" s="11">
        <v>8</v>
      </c>
      <c r="C48" s="12">
        <v>3</v>
      </c>
      <c r="D48" s="13">
        <v>1</v>
      </c>
      <c r="E48" s="9">
        <v>0</v>
      </c>
      <c r="F48" s="9">
        <v>3</v>
      </c>
    </row>
    <row r="49" spans="1:6" ht="9.75" customHeight="1" x14ac:dyDescent="0.2">
      <c r="A49" s="9">
        <f t="shared" si="0"/>
        <v>48</v>
      </c>
      <c r="B49" s="11">
        <v>5</v>
      </c>
      <c r="C49" s="12">
        <v>2</v>
      </c>
      <c r="D49" s="13">
        <v>1</v>
      </c>
      <c r="E49" s="9">
        <v>0</v>
      </c>
      <c r="F49" s="9">
        <v>2</v>
      </c>
    </row>
    <row r="50" spans="1:6" ht="9.75" customHeight="1" x14ac:dyDescent="0.2">
      <c r="A50" s="9">
        <f t="shared" si="0"/>
        <v>49</v>
      </c>
      <c r="B50" s="11">
        <v>3</v>
      </c>
      <c r="C50" s="12">
        <v>1</v>
      </c>
      <c r="D50" s="13">
        <v>0</v>
      </c>
      <c r="E50" s="9">
        <v>0</v>
      </c>
      <c r="F50" s="9">
        <v>1</v>
      </c>
    </row>
    <row r="51" spans="1:6" ht="9.75" customHeight="1" x14ac:dyDescent="0.2">
      <c r="A51" s="9">
        <f t="shared" si="0"/>
        <v>50</v>
      </c>
      <c r="B51" s="11">
        <v>2</v>
      </c>
      <c r="C51" s="12">
        <v>0</v>
      </c>
      <c r="D51" s="13">
        <v>0</v>
      </c>
      <c r="E51" s="9">
        <v>0</v>
      </c>
      <c r="F51" s="9">
        <v>0</v>
      </c>
    </row>
    <row r="52" spans="1:6" ht="9.75" customHeight="1" x14ac:dyDescent="0.2">
      <c r="A52" s="9">
        <f t="shared" si="0"/>
        <v>51</v>
      </c>
      <c r="B52" s="11">
        <v>1</v>
      </c>
      <c r="C52" s="12">
        <v>0</v>
      </c>
      <c r="D52" s="13">
        <v>0</v>
      </c>
      <c r="E52" s="9">
        <v>0</v>
      </c>
      <c r="F52" s="9">
        <v>0</v>
      </c>
    </row>
    <row r="53" spans="1:6" ht="9.75" customHeight="1" x14ac:dyDescent="0.2">
      <c r="A53" s="9">
        <f t="shared" si="0"/>
        <v>52</v>
      </c>
      <c r="B53" s="11">
        <v>0</v>
      </c>
      <c r="C53" s="12">
        <v>0</v>
      </c>
      <c r="D53" s="13">
        <v>0</v>
      </c>
      <c r="E53" s="9">
        <v>0</v>
      </c>
      <c r="F53" s="9">
        <v>0</v>
      </c>
    </row>
    <row r="54" spans="1:6" ht="9.75" customHeight="1" x14ac:dyDescent="0.2">
      <c r="A54" s="9">
        <f t="shared" si="0"/>
        <v>53</v>
      </c>
      <c r="B54" s="11">
        <v>0</v>
      </c>
      <c r="C54" s="12">
        <v>0</v>
      </c>
      <c r="D54" s="13">
        <v>0</v>
      </c>
      <c r="E54" s="9">
        <v>0</v>
      </c>
      <c r="F54" s="9">
        <v>0</v>
      </c>
    </row>
    <row r="55" spans="1:6" ht="9.75" customHeight="1" x14ac:dyDescent="0.2">
      <c r="A55" s="9">
        <f t="shared" si="0"/>
        <v>54</v>
      </c>
      <c r="B55" s="11">
        <v>0</v>
      </c>
      <c r="C55" s="12">
        <v>0</v>
      </c>
      <c r="D55" s="13">
        <v>0</v>
      </c>
      <c r="E55" s="9">
        <v>0</v>
      </c>
      <c r="F55" s="9">
        <v>0</v>
      </c>
    </row>
    <row r="56" spans="1:6" ht="9.75" customHeight="1" x14ac:dyDescent="0.2">
      <c r="A56" s="9">
        <f t="shared" si="0"/>
        <v>55</v>
      </c>
      <c r="B56" s="11">
        <v>0</v>
      </c>
      <c r="C56" s="12">
        <v>0</v>
      </c>
      <c r="D56" s="13">
        <v>0</v>
      </c>
      <c r="E56" s="9">
        <v>0</v>
      </c>
      <c r="F56" s="9">
        <v>0</v>
      </c>
    </row>
    <row r="57" spans="1:6" ht="9.75" customHeight="1" x14ac:dyDescent="0.2">
      <c r="A57" s="9">
        <f t="shared" si="0"/>
        <v>56</v>
      </c>
      <c r="B57" s="11">
        <v>0</v>
      </c>
      <c r="C57" s="12">
        <v>0</v>
      </c>
      <c r="D57" s="13">
        <v>0</v>
      </c>
      <c r="E57" s="9">
        <v>0</v>
      </c>
      <c r="F57" s="9">
        <v>0</v>
      </c>
    </row>
    <row r="58" spans="1:6" ht="9.75" customHeight="1" x14ac:dyDescent="0.2">
      <c r="A58" s="9">
        <f t="shared" si="0"/>
        <v>57</v>
      </c>
      <c r="B58" s="11">
        <v>0</v>
      </c>
      <c r="C58" s="12">
        <v>0</v>
      </c>
      <c r="D58" s="13">
        <v>0</v>
      </c>
      <c r="E58" s="9">
        <v>0</v>
      </c>
      <c r="F58" s="9">
        <v>0</v>
      </c>
    </row>
    <row r="59" spans="1:6" ht="9.75" customHeight="1" x14ac:dyDescent="0.2">
      <c r="A59" s="9">
        <f t="shared" si="0"/>
        <v>58</v>
      </c>
      <c r="B59" s="11">
        <v>0</v>
      </c>
      <c r="C59" s="12">
        <v>0</v>
      </c>
      <c r="D59" s="13">
        <v>0</v>
      </c>
      <c r="E59" s="9">
        <v>0</v>
      </c>
      <c r="F59" s="9">
        <v>0</v>
      </c>
    </row>
    <row r="60" spans="1:6" ht="9.75" customHeight="1" x14ac:dyDescent="0.2">
      <c r="A60" s="9">
        <f t="shared" si="0"/>
        <v>59</v>
      </c>
      <c r="B60" s="11">
        <v>0</v>
      </c>
      <c r="C60" s="12">
        <v>0</v>
      </c>
      <c r="D60" s="13">
        <v>0</v>
      </c>
      <c r="E60" s="9">
        <v>0</v>
      </c>
      <c r="F60" s="9">
        <v>0</v>
      </c>
    </row>
    <row r="61" spans="1:6" ht="9.75" customHeight="1" x14ac:dyDescent="0.2">
      <c r="A61" s="9">
        <f t="shared" si="0"/>
        <v>60</v>
      </c>
      <c r="B61" s="11">
        <v>0</v>
      </c>
      <c r="C61" s="12">
        <v>0</v>
      </c>
      <c r="D61" s="13">
        <v>0</v>
      </c>
      <c r="E61" s="9">
        <v>0</v>
      </c>
      <c r="F61" s="9">
        <v>0</v>
      </c>
    </row>
    <row r="62" spans="1:6" ht="9.75" customHeight="1" x14ac:dyDescent="0.2">
      <c r="A62" s="9">
        <f t="shared" si="0"/>
        <v>61</v>
      </c>
      <c r="B62" s="11">
        <v>0</v>
      </c>
      <c r="C62" s="12">
        <v>0</v>
      </c>
      <c r="D62" s="13">
        <v>0</v>
      </c>
      <c r="E62" s="9">
        <v>0</v>
      </c>
      <c r="F62" s="9">
        <v>0</v>
      </c>
    </row>
    <row r="63" spans="1:6" ht="9.75" customHeight="1" x14ac:dyDescent="0.2">
      <c r="A63" s="9">
        <f t="shared" si="0"/>
        <v>62</v>
      </c>
      <c r="B63" s="11">
        <v>0</v>
      </c>
      <c r="C63" s="12">
        <v>0</v>
      </c>
      <c r="D63" s="13">
        <v>0</v>
      </c>
      <c r="E63" s="9">
        <v>0</v>
      </c>
      <c r="F63" s="9">
        <v>0</v>
      </c>
    </row>
    <row r="64" spans="1:6" ht="9.75" customHeight="1" x14ac:dyDescent="0.2">
      <c r="A64" s="9">
        <f t="shared" si="0"/>
        <v>63</v>
      </c>
      <c r="B64" s="11">
        <v>0</v>
      </c>
      <c r="C64" s="12">
        <v>0</v>
      </c>
      <c r="D64" s="13">
        <v>0</v>
      </c>
      <c r="E64" s="9">
        <v>0</v>
      </c>
      <c r="F64" s="9">
        <v>0</v>
      </c>
    </row>
    <row r="65" spans="1:6" ht="9.75" customHeight="1" x14ac:dyDescent="0.2">
      <c r="A65" s="9">
        <f t="shared" si="0"/>
        <v>64</v>
      </c>
      <c r="B65" s="11">
        <v>0</v>
      </c>
      <c r="C65" s="12">
        <v>0</v>
      </c>
      <c r="D65" s="13">
        <v>0</v>
      </c>
      <c r="E65" s="9">
        <v>0</v>
      </c>
      <c r="F65" s="9">
        <v>0</v>
      </c>
    </row>
  </sheetData>
  <mergeCells count="1">
    <mergeCell ref="H4:O17"/>
  </mergeCells>
  <printOptions horizontalCentered="1" verticalCentered="1" gridLines="1"/>
  <pageMargins left="0.78740157480314965" right="0.78740157480314965" top="0.47244094488188981" bottom="0.59055118110236227" header="0.31496062992125984" footer="0.35433070866141736"/>
  <pageSetup paperSize="9" scale="94" firstPageNumber="0" orientation="portrait" horizontalDpi="300" verticalDpi="30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MSB</vt:lpstr>
      <vt:lpstr>MSC</vt:lpstr>
      <vt:lpstr>WS</vt:lpstr>
      <vt:lpstr>баллы</vt:lpstr>
      <vt:lpstr>баллы</vt:lpstr>
      <vt:lpstr>баллы_призовые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Духовской Максим Евгеньевич</dc:creator>
  <cp:lastModifiedBy>Алексей Духовской</cp:lastModifiedBy>
  <cp:lastPrinted>2013-11-17T15:51:01Z</cp:lastPrinted>
  <dcterms:created xsi:type="dcterms:W3CDTF">2011-06-05T07:02:57Z</dcterms:created>
  <dcterms:modified xsi:type="dcterms:W3CDTF">2022-05-10T11:26:35Z</dcterms:modified>
</cp:coreProperties>
</file>